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Tender\מכרזים\מכרז 102.2026 להחלפת 3 משאבות בת''ש ו' לביוב\לאתר\"/>
    </mc:Choice>
  </mc:AlternateContent>
  <xr:revisionPtr revIDLastSave="0" documentId="13_ncr:1_{E4199DA9-CF60-42C0-B16E-60E4109267F8}" xr6:coauthVersionLast="47" xr6:coauthVersionMax="47" xr10:uidLastSave="{00000000-0000-0000-0000-000000000000}"/>
  <workbookProtection workbookAlgorithmName="SHA-512" workbookHashValue="/Hn+9mYQYrHIg1uLjTYD8PE8vin+5apuLX5KT3OdxUWcZ0gA3oAXPMPuvc5TIGS2rwhIWvvnLl1AsVqoQbvryQ==" workbookSaltValue="Ug+WGHQf7W9iWkfPlAtyuA==" workbookSpinCount="100000" lockStructure="1"/>
  <bookViews>
    <workbookView xWindow="-120" yWindow="-120" windowWidth="29040" windowHeight="15720" xr2:uid="{00000000-000D-0000-FFFF-FFFF00000000}"/>
  </bookViews>
  <sheets>
    <sheet name="החלפת_משאבות_בת_ש_ו_לביוב_קיימת" sheetId="1" r:id="rId1"/>
  </sheets>
  <definedNames>
    <definedName name="_xlnm._FilterDatabase" localSheetId="0" hidden="1">החלפת_משאבות_בת_ש_ו_לביוב_קיימת!$A$5:$F$147</definedName>
    <definedName name="_xlnm.Print_Area" localSheetId="0">החלפת_משאבות_בת_ש_ו_לביוב_קיימת!$A$2:$F$155</definedName>
    <definedName name="_xlnm.Print_Titles" localSheetId="0">החלפת_משאבות_בת_ש_ו_לביוב_קיימת!$5:$6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1" l="1"/>
  <c r="F146" i="1"/>
  <c r="F145" i="1"/>
  <c r="F144" i="1"/>
  <c r="F143" i="1"/>
  <c r="F142" i="1"/>
  <c r="F141" i="1"/>
  <c r="F140" i="1"/>
  <c r="F139" i="1"/>
  <c r="F138" i="1"/>
  <c r="F137" i="1"/>
  <c r="F136" i="1"/>
  <c r="F135" i="1"/>
  <c r="F134" i="1" s="1"/>
  <c r="F132" i="1" s="1"/>
  <c r="F129" i="1"/>
  <c r="F128" i="1" s="1"/>
  <c r="F126" i="1" s="1"/>
  <c r="F123" i="1"/>
  <c r="F122" i="1" s="1"/>
  <c r="F120" i="1" s="1"/>
  <c r="F117" i="1"/>
  <c r="F116" i="1" s="1"/>
  <c r="F114" i="1" s="1"/>
  <c r="F111" i="1"/>
  <c r="F109" i="1"/>
  <c r="F108" i="1"/>
  <c r="F107" i="1"/>
  <c r="F106" i="1"/>
  <c r="F105" i="1"/>
  <c r="F103" i="1"/>
  <c r="F101" i="1"/>
  <c r="F99" i="1"/>
  <c r="F93" i="1" s="1"/>
  <c r="F91" i="1"/>
  <c r="F90" i="1"/>
  <c r="F89" i="1"/>
  <c r="F88" i="1"/>
  <c r="F87" i="1"/>
  <c r="F85" i="1"/>
  <c r="F84" i="1"/>
  <c r="F83" i="1"/>
  <c r="F82" i="1"/>
  <c r="F81" i="1"/>
  <c r="F80" i="1"/>
  <c r="F78" i="1"/>
  <c r="F77" i="1"/>
  <c r="F76" i="1"/>
  <c r="F74" i="1"/>
  <c r="F73" i="1"/>
  <c r="F72" i="1"/>
  <c r="F70" i="1"/>
  <c r="F69" i="1"/>
  <c r="F68" i="1"/>
  <c r="F67" i="1"/>
  <c r="F66" i="1"/>
  <c r="F65" i="1"/>
  <c r="F64" i="1"/>
  <c r="F62" i="1"/>
  <c r="F61" i="1"/>
  <c r="F60" i="1"/>
  <c r="F58" i="1"/>
  <c r="F56" i="1"/>
  <c r="F54" i="1"/>
  <c r="F52" i="1"/>
  <c r="F51" i="1"/>
  <c r="F47" i="1"/>
  <c r="F45" i="1" s="1"/>
  <c r="F43" i="1"/>
  <c r="F42" i="1" s="1"/>
  <c r="F40" i="1"/>
  <c r="F38" i="1"/>
  <c r="F37" i="1"/>
  <c r="F35" i="1"/>
  <c r="F33" i="1"/>
  <c r="F31" i="1" s="1"/>
  <c r="F29" i="1"/>
  <c r="F28" i="1"/>
  <c r="F26" i="1"/>
  <c r="F25" i="1"/>
  <c r="F24" i="1"/>
  <c r="F22" i="1"/>
  <c r="F21" i="1"/>
  <c r="F19" i="1"/>
  <c r="F18" i="1" s="1"/>
  <c r="F13" i="1"/>
  <c r="F12" i="1" s="1"/>
  <c r="F10" i="1" s="1"/>
  <c r="F149" i="1" l="1"/>
  <c r="F49" i="1"/>
  <c r="F16" i="1" s="1"/>
  <c r="F150" i="1" l="1"/>
  <c r="F151" i="1" s="1"/>
  <c r="F152" i="1" s="1"/>
  <c r="F153" i="1" s="1"/>
</calcChain>
</file>

<file path=xl/sharedStrings.xml><?xml version="1.0" encoding="utf-8"?>
<sst xmlns="http://schemas.openxmlformats.org/spreadsheetml/2006/main" count="389" uniqueCount="256">
  <si>
    <t>החלפת משאבות בת"ש ו' לביוב קיימת בראש העין</t>
  </si>
  <si>
    <t>סעיף</t>
  </si>
  <si>
    <t>תאור</t>
  </si>
  <si>
    <t>יח</t>
  </si>
  <si>
    <t>כמות</t>
  </si>
  <si>
    <t>מחיר</t>
  </si>
  <si>
    <t>סה"כ</t>
  </si>
  <si>
    <t/>
  </si>
  <si>
    <t>02</t>
  </si>
  <si>
    <t>עבודות בטון</t>
  </si>
  <si>
    <t>02.001</t>
  </si>
  <si>
    <t>הגבהת תעלת מגגובים</t>
  </si>
  <si>
    <t>02.001.0010</t>
  </si>
  <si>
    <r>
      <rPr>
        <sz val="11"/>
        <rFont val="Calibri"/>
        <family val="2"/>
      </rPr>
      <t>יציקה של דופן תעלה 20X30 ס"מ לרבות הגבהה של רשתות דריכה</t>
    </r>
  </si>
  <si>
    <t>מ"ק</t>
  </si>
  <si>
    <t>08</t>
  </si>
  <si>
    <t>עבודות חשמל</t>
  </si>
  <si>
    <t>08.001</t>
  </si>
  <si>
    <t>מובילים, חפירות ובניה</t>
  </si>
  <si>
    <t>08.001.0050</t>
  </si>
  <si>
    <r>
      <rPr>
        <sz val="11"/>
        <rFont val="Calibri"/>
        <family val="2"/>
      </rPr>
      <t>צינורות פלסטיים כפיפים "כבה מאליו", קוטר 25 מ"מ, סמויים או גלויים לרבות חבל משיכה (אם נדרש), קופסאות וחומרי עזר</t>
    </r>
  </si>
  <si>
    <t>מ'</t>
  </si>
  <si>
    <t>08.001.0169</t>
  </si>
  <si>
    <t>הערה</t>
  </si>
  <si>
    <t>08.001.0170</t>
  </si>
  <si>
    <r>
      <rPr>
        <sz val="11"/>
        <rFont val="Calibri"/>
        <family val="2"/>
      </rPr>
      <t>צינורות רב שכבתיים שרשוריים קוטר 50 מ"מ עם חבל משיכה לרבות כל חומרי החיבור</t>
    </r>
  </si>
  <si>
    <t>08.001.0200</t>
  </si>
  <si>
    <r>
      <rPr>
        <sz val="11"/>
        <rFont val="Calibri"/>
        <family val="2"/>
      </rPr>
      <t>צינורות רב שכבתיים שרשוריים קוטר 160מ"מ עם חבל משיכה לרבות כל חומרי החיבור</t>
    </r>
  </si>
  <si>
    <t>08.001.0829</t>
  </si>
  <si>
    <t>08.001.0830</t>
  </si>
  <si>
    <r>
      <rPr>
        <sz val="11"/>
        <rFont val="Calibri"/>
        <family val="2"/>
      </rPr>
      <t>חציבה בקיר או ברצפת בטון בעובי עד 20 ס"מ למעבר כבלי חשמל, במידות עד 20X25 ס"מ לרבות תיקוני טיח</t>
    </r>
  </si>
  <si>
    <t>08.001.0840</t>
  </si>
  <si>
    <r>
      <rPr>
        <sz val="11"/>
        <rFont val="Calibri"/>
        <family val="2"/>
      </rPr>
      <t>קידוח מעבר בקיר בטון מזוין בעובי עד 40 ס"מ, עבור צינור בקוטר "2 לרבות הצינור</t>
    </r>
  </si>
  <si>
    <t>יח'</t>
  </si>
  <si>
    <t>08.001.0860</t>
  </si>
  <si>
    <r>
      <rPr>
        <sz val="11"/>
        <rFont val="Calibri"/>
        <family val="2"/>
      </rPr>
      <t>קידוח מעבר בקיר בטון מזוין בעובי עד 40 ס"מ, עבור צינור בקוטר "6 לרבות הצינור</t>
    </r>
  </si>
  <si>
    <t>08.001.0879</t>
  </si>
  <si>
    <t>08.001.0880</t>
  </si>
  <si>
    <r>
      <rPr>
        <sz val="11"/>
        <rFont val="Calibri"/>
        <family val="2"/>
      </rPr>
      <t>חפירה של תעלות לכבלים ברוחב 60 ס"מ ועומק 120 ס"מ, לרבות ריפוד וכיסוי חול, סרטי סימון, מילוי חוזר והידוק סופי</t>
    </r>
  </si>
  <si>
    <t>08.001.0910</t>
  </si>
  <si>
    <r>
      <rPr>
        <sz val="11"/>
        <rFont val="Calibri"/>
        <family val="2"/>
      </rPr>
      <t>חפירה של תעלות לכבלים בעבודת ידיים, לרבות ריפוד וכיסוי חול, סרטי סימון, מילוי חוזר והידוק סופי</t>
    </r>
  </si>
  <si>
    <t>08.002</t>
  </si>
  <si>
    <t>כבלים ומוליכים</t>
  </si>
  <si>
    <t>08.002.0189</t>
  </si>
  <si>
    <t>08.002.0190</t>
  </si>
  <si>
    <r>
      <rPr>
        <sz val="11"/>
        <rFont val="Calibri"/>
        <family val="2"/>
      </rPr>
      <t>כבלי נחושת מסוג XLPE) N2XY/FR-1) בחתך 4X120 ממ"ר קבועים למבנה, מונחים על סולמות או בתעלות או מושחלים בצינורות לרבות חיבור בשני הקצוות, כדוגמת "ארכה" או ש"ע</t>
    </r>
  </si>
  <si>
    <t>08.002.0259</t>
  </si>
  <si>
    <t>08.002.0260</t>
  </si>
  <si>
    <r>
      <rPr>
        <sz val="11"/>
        <rFont val="Calibri"/>
        <family val="2"/>
      </rPr>
      <t>כבלי פיקוד מסוג N2XY/FR-1 בחתך 10X1.5 ממ"ר, מונחים על סולמות או בתעלות או מושחלים בצינורות לרבות חיבור בשני הקצוות, כדוגמת "ארכה" או ש"ע</t>
    </r>
  </si>
  <si>
    <t>08.002.0369</t>
  </si>
  <si>
    <t>08.002.0370</t>
  </si>
  <si>
    <r>
      <rPr>
        <sz val="11"/>
        <rFont val="Calibri"/>
        <family val="2"/>
      </rPr>
      <t>כבלי נחושת מסוככים מסוג YFLCYJ 3-2 לחיבור מנועים עם משנה תדר, בחתך 3X120+70 ממ"ר קבועים למבנה, מונחים על סולמות או בתעלות או מושחלים בצינורות, לרבות חיבור בשני הקצוות</t>
    </r>
  </si>
  <si>
    <t>08.002.0400</t>
  </si>
  <si>
    <r>
      <rPr>
        <sz val="11"/>
        <rFont val="Calibri"/>
        <family val="2"/>
      </rPr>
      <t>כבלי מכשור מסוג TSP להתקנה חיצונית, 3X16A WG, מונחים על סולמות או בתעלות או מושחלים בצינורות לרבות חיבור בשני הקצוות, כדוגמת "ארכה" או ש"ע</t>
    </r>
  </si>
  <si>
    <t>08.002.0659</t>
  </si>
  <si>
    <t>08.002.0660</t>
  </si>
  <si>
    <r>
      <rPr>
        <sz val="11"/>
        <rFont val="Calibri"/>
        <family val="2"/>
      </rPr>
      <t>מוליכי נחושת מבודדים בחתך 120 ממ"ר עם בידוד P.V.C מושחלים בצינורות או מונחים בתעלות, לרבות חיבור בשני הקצוות, כדוגמת "ארכה" או ש"ע</t>
    </r>
  </si>
  <si>
    <t>08.003</t>
  </si>
  <si>
    <t>הארקות והגנות</t>
  </si>
  <si>
    <t>08.003.0090</t>
  </si>
  <si>
    <r>
      <rPr>
        <sz val="11"/>
        <rFont val="Calibri"/>
        <family val="2"/>
      </rPr>
      <t>נקודת הארקה במוליך נחושת 16 ממ"ר מפס השוואת הפוטנציאלים לאלמנט מתכתי, או לצנרת מים, לרבות צנרת מגן ושלה תקנית</t>
    </r>
  </si>
  <si>
    <t>נק'</t>
  </si>
  <si>
    <t>08.004</t>
  </si>
  <si>
    <t>מיכשור ואביזרי פיקוד, אספקה והתקנה</t>
  </si>
  <si>
    <t>08.004.0001</t>
  </si>
  <si>
    <t>08.004.0050</t>
  </si>
  <si>
    <r>
      <rPr>
        <sz val="11"/>
        <rFont val="Calibri"/>
        <family val="2"/>
      </rPr>
      <t>מכלול מגנון "מראה מצב" לשסתום אל-חזור, כולל דיסקית הפעלה, תושבת ומפסק גבול עם מגע מחליף, מיועד להגנה בפני חוסר זרימה, כדוגמת תוצרת א.ר.י. דגם NR-040 או ש"ע.</t>
    </r>
  </si>
  <si>
    <t>קומפ</t>
  </si>
  <si>
    <t>08.005</t>
  </si>
  <si>
    <t>לוחות חשמל</t>
  </si>
  <si>
    <t>08.005.0001</t>
  </si>
  <si>
    <t>08.005.0285</t>
  </si>
  <si>
    <r>
      <rPr>
        <sz val="11"/>
        <rFont val="Calibri"/>
        <family val="2"/>
      </rPr>
      <t>מא"ז אופיין C לזרם 10-32 אמפר חד קוטבי, כושר ניתוק 10 קילואמפר</t>
    </r>
  </si>
  <si>
    <t>08.005.0340</t>
  </si>
  <si>
    <r>
      <rPr>
        <sz val="11"/>
        <rFont val="Calibri"/>
        <family val="2"/>
      </rPr>
      <t>מא"ז אופיין C לזרם 10-32 אמפר תלת קוטבי, כושר ניתוק 10 קילואמפר</t>
    </r>
  </si>
  <si>
    <t>08.005.0429</t>
  </si>
  <si>
    <t>08.005.0430</t>
  </si>
  <si>
    <r>
      <rPr>
        <sz val="11"/>
        <rFont val="Calibri"/>
        <family val="2"/>
      </rPr>
      <t>מפסקי זרם חצי אוטומטיים תלת קוטביים מתכווננים, לזרם עד 6 אמפר - כושר ניתוק 50 ק"א</t>
    </r>
  </si>
  <si>
    <t>08.005.0559</t>
  </si>
  <si>
    <t>08.005.0560</t>
  </si>
  <si>
    <r>
      <rPr>
        <sz val="11"/>
        <rFont val="Calibri"/>
        <family val="2"/>
      </rPr>
      <t>מאמ"תים עד 3X250 אמפר כושר ניתוק 36 קילואמפר בהגנה תרמית ומגנטית ניתנת לכיוון (לרבות ידית רגילה)</t>
    </r>
  </si>
  <si>
    <t>08.005.0639</t>
  </si>
  <si>
    <t>08.005.0640</t>
  </si>
  <si>
    <r>
      <rPr>
        <sz val="11"/>
        <rFont val="Calibri"/>
        <family val="2"/>
      </rPr>
      <t>מגענים תלת קוטביים לזרם עד 330 אמפר 110KW - AC3</t>
    </r>
  </si>
  <si>
    <t>08.005.0829</t>
  </si>
  <si>
    <t>08.005.0830</t>
  </si>
  <si>
    <r>
      <rPr>
        <sz val="11"/>
        <rFont val="Calibri"/>
        <family val="2"/>
      </rPr>
      <t>סליל הפסקה TC או סליל סגירה למאמ"ת עד A3X630</t>
    </r>
  </si>
  <si>
    <t>08.005.0960</t>
  </si>
  <si>
    <r>
      <rPr>
        <sz val="11"/>
        <rFont val="Calibri"/>
        <family val="2"/>
      </rPr>
      <t>משנה תדר דיגיטלי לרבות הגנות פילטר RFI ומשנק פנימי למנוע בהספק 150 כ"ס, IP54 (למשאבות ומפוחים) דוגמת ACS880 מתוצרת ABB ש"ע</t>
    </r>
  </si>
  <si>
    <t>08.005.1490</t>
  </si>
  <si>
    <r>
      <rPr>
        <sz val="11"/>
        <rFont val="Calibri"/>
        <family val="2"/>
      </rPr>
      <t>משנה זרם עד 250/5 אמפר</t>
    </r>
  </si>
  <si>
    <t>08.005.1519</t>
  </si>
  <si>
    <t>08.005.1520</t>
  </si>
  <si>
    <r>
      <rPr>
        <sz val="11"/>
        <rFont val="Calibri"/>
        <family val="2"/>
      </rPr>
      <t>רב מודד דיגיטלי ללוח חשמל למדידת: מתחים, זרמים, תדר, הספק, מקדם הספק, שיא ביקוש ואנרגיה דוגמת "סטק" דגם PLUS- PM130EH (לא כולל משני זרם)</t>
    </r>
  </si>
  <si>
    <t>08.005.1550</t>
  </si>
  <si>
    <r>
      <rPr>
        <sz val="11"/>
        <rFont val="Calibri"/>
        <family val="2"/>
      </rPr>
      <t>תוספת עבור מתאם לתקשורת מחשבים וכבלי תקשורת</t>
    </r>
  </si>
  <si>
    <t>08.005.1690</t>
  </si>
  <si>
    <t>08.005.1700</t>
  </si>
  <si>
    <t>08.005.1750</t>
  </si>
  <si>
    <t>08.005.1880</t>
  </si>
  <si>
    <r>
      <rPr>
        <sz val="11"/>
        <rFont val="Calibri"/>
        <family val="2"/>
      </rPr>
      <t>ממסר תרמיסטור להגנת לפופי מנוע, כדוגמת תוצרת סימנס.</t>
    </r>
  </si>
  <si>
    <t>08.005.1890</t>
  </si>
  <si>
    <r>
      <rPr>
        <sz val="11"/>
        <rFont val="Calibri"/>
        <family val="2"/>
      </rPr>
      <t>ממסר הגנה אינטגרלי בפני חדירת מים לשמן וטמפרטורה גבוהה , למשאבות ביוב טבולות.</t>
    </r>
  </si>
  <si>
    <t>08.005.1929</t>
  </si>
  <si>
    <t>08.005.1930</t>
  </si>
  <si>
    <r>
      <rPr>
        <sz val="11"/>
        <rFont val="Calibri"/>
        <family val="2"/>
      </rPr>
      <t>מערכת פיקוד וסיגנאליזציה ליחידת שאיבה/מנוע, לפי תוכנית, כולל כל אביזרי הפיקוד המיתוג והחיווי, ולרבות: מתגים, ממסרים, ממסרי השהייה, שעוני פיקוד, לחצנים, נוריות, מד שעות, וכל החיווט, המהדקים והאביזרים הנילווים. נמדד קומפלט.</t>
    </r>
  </si>
  <si>
    <t>08.005.2620</t>
  </si>
  <si>
    <r>
      <rPr>
        <sz val="11"/>
        <rFont val="Calibri"/>
        <family val="2"/>
      </rPr>
      <t>כרטיס אנלוגי (כניסת טרמיסטר ויציאה אנלוגית)</t>
    </r>
  </si>
  <si>
    <t>08.005.2630</t>
  </si>
  <si>
    <r>
      <rPr>
        <sz val="11"/>
        <rFont val="Calibri"/>
        <family val="2"/>
      </rPr>
      <t>תוספת למתנע רך או משנה תדר עבור כרטיס תקשורת MODBUS</t>
    </r>
  </si>
  <si>
    <t>08.005.2700</t>
  </si>
  <si>
    <t>08.005.2740</t>
  </si>
  <si>
    <r>
      <rPr>
        <sz val="11"/>
        <rFont val="Calibri"/>
        <family val="2"/>
      </rPr>
      <t>כרטיס 4-20mA - 8AI</t>
    </r>
  </si>
  <si>
    <t>08.005.2750</t>
  </si>
  <si>
    <r>
      <rPr>
        <sz val="11"/>
        <rFont val="Calibri"/>
        <family val="2"/>
      </rPr>
      <t>כרטיס 4-20MA -4AO.</t>
    </r>
  </si>
  <si>
    <t>08.005.2800</t>
  </si>
  <si>
    <r>
      <rPr>
        <sz val="11"/>
        <rFont val="Calibri"/>
        <family val="2"/>
      </rPr>
      <t>יחידת SWITCH תעשייתי 16 יציאות נחושת RJ45, מוזן במתח 24W ז"י, כדוגמת תוצרת CONNEXIUM, כולל כל כבלי התקשורת לרכיבים הפריפריאליים.</t>
    </r>
  </si>
  <si>
    <t>08.005.3009</t>
  </si>
  <si>
    <t>08.005.3010</t>
  </si>
  <si>
    <r>
      <rPr>
        <sz val="11"/>
        <rFont val="Calibri"/>
        <family val="2"/>
      </rPr>
      <t>עדכון תפ"מ בקרה להפעלת המשאבות עם משנה תדר בהתאם להנחיות תפ"מ יועץ הידראולי. במחיר יסוד של 7200 ש"ח.</t>
    </r>
  </si>
  <si>
    <t>08.005.3020</t>
  </si>
  <si>
    <r>
      <rPr>
        <sz val="11"/>
        <rFont val="Calibri"/>
        <family val="2"/>
      </rPr>
      <t>עידכון תוספת תוכנה בבקר הת"ש לצורך הפעלה של 3 המשאבות החדשות בהתאם לפיקוד והתפ"מ המעודכן , כמו כן שילוב אינדיקציות ממכשור חדש (מד ספיקה, מתמרים וכד')ושילובם בפיקוד הכללי של המכון במחיר יסוד של 18000 ש"ח.</t>
    </r>
  </si>
  <si>
    <t>08.005.3030</t>
  </si>
  <si>
    <r>
      <rPr>
        <sz val="11"/>
        <rFont val="Calibri"/>
        <family val="2"/>
      </rPr>
      <t>עדכון תוכנת פנל לשילוב נתונים ממשאבות חדשות ומכשור חדש, בצג מפעיל לפי מחיר יסוד של 9000 ש"ח.</t>
    </r>
  </si>
  <si>
    <t>08.005.3035</t>
  </si>
  <si>
    <r>
      <rPr>
        <sz val="11"/>
        <rFont val="Calibri"/>
        <family val="2"/>
      </rPr>
      <t>עדכון תוכנה במרכז הבקרה של התאגיד, כולל עידכון מסכים, הצגת נתונים וכו' מ- 3 משאבות חדשות ומיכשור חדש במחיר יסוד של 9000 ש"ח</t>
    </r>
  </si>
  <si>
    <t>08.005.3040</t>
  </si>
  <si>
    <r>
      <rPr>
        <sz val="11"/>
        <rFont val="Calibri"/>
        <family val="2"/>
      </rPr>
      <t>הפעלה והרצה של מערכת הבקרה ע"י כותב התוכנה, כולל עידכונים כנדרש עד להפעלה מושלמת, במחיר יסוד של 3,600 ש"ח/יום עבודה.</t>
    </r>
  </si>
  <si>
    <t>י"ע</t>
  </si>
  <si>
    <t>08.005.3140</t>
  </si>
  <si>
    <r>
      <rPr>
        <sz val="11"/>
        <rFont val="Calibri"/>
        <family val="2"/>
      </rPr>
      <t>בדיקה, הפעלה והרצה של המתקן ע"י הקבלן בשיתוף עם מבצע התוכנה היישומית. נמדד לפי מחיר ליום עבודה.</t>
    </r>
  </si>
  <si>
    <t>08.005.3169</t>
  </si>
  <si>
    <t>08.005.3170</t>
  </si>
  <si>
    <r>
      <rPr>
        <sz val="11"/>
        <rFont val="Calibri"/>
        <family val="2"/>
      </rPr>
      <t>פרוק זהיר של פלטה וציוד חשמלי של תא משאבה קיימת לצורך החלפת המשאבה בתאום עם המזמין, כולל זיהוי וסימון כל המעגלים הקיימים.</t>
    </r>
  </si>
  <si>
    <t>08.005.3500</t>
  </si>
  <si>
    <r>
      <rPr>
        <sz val="11"/>
        <rFont val="Calibri"/>
        <family val="2"/>
      </rPr>
      <t>בדיקה של מערכת גורם כופל הספק וטיפול בלוח הקבלים הקיים כולל כיול בקר כופר הספק ומעקב אחר קנסות מחברת חשמל</t>
    </r>
  </si>
  <si>
    <t>08.005.3505</t>
  </si>
  <si>
    <r>
      <rPr>
        <sz val="11"/>
        <rFont val="Calibri"/>
        <family val="2"/>
      </rPr>
      <t>תוספת של ריאקטורים בלוח קבלים קיים עקב העבודה עם משנה תדר חדשים</t>
    </r>
  </si>
  <si>
    <t>08.005.3510</t>
  </si>
  <si>
    <r>
      <rPr>
        <sz val="11"/>
        <rFont val="Calibri"/>
        <family val="2"/>
      </rPr>
      <t>תוספת קבל בהספק של 25KVR ותוספת של מפסק הזנה וקונטקטור לקבל בלוח משאבה מספר 4 הקיימת.</t>
    </r>
  </si>
  <si>
    <t>08.005.4000</t>
  </si>
  <si>
    <r>
      <rPr>
        <sz val="11"/>
        <rFont val="Calibri"/>
        <family val="2"/>
      </rPr>
      <t>הובלה והתקנה של פלטות להתקנה בלוח חשמל ראשי כולל: הובלה לאתר, הכנסתו והצבתו במקומו. כולל ביצוע כל החיבורים המכניים והחשמליים, כח, פיקוד, סיגנאלים וכו'. כולל בדיקה ביצצוע כיולים והפעלה ומסירה למזמין.</t>
    </r>
  </si>
  <si>
    <t>08.006</t>
  </si>
  <si>
    <t>עבודות חיווט והתקנות - אביזרים ונקודות</t>
  </si>
  <si>
    <t>08.006.0009</t>
  </si>
  <si>
    <t>08.006.0010</t>
  </si>
  <si>
    <t>08.006.0020</t>
  </si>
  <si>
    <t>08.006.0030</t>
  </si>
  <si>
    <t>08.006.0129</t>
  </si>
  <si>
    <t>08.006.0130</t>
  </si>
  <si>
    <r>
      <rPr>
        <sz val="11"/>
        <rFont val="Calibri"/>
        <family val="2"/>
      </rPr>
      <t>לחצן חירום פלסטי עם זכוכית לשבירה עה"ט</t>
    </r>
  </si>
  <si>
    <t>08.006.0319</t>
  </si>
  <si>
    <t>08.006.0320</t>
  </si>
  <si>
    <t>08.006.0329</t>
  </si>
  <si>
    <t>08.006.0330</t>
  </si>
  <si>
    <r>
      <rPr>
        <sz val="11"/>
        <rFont val="Calibri"/>
        <family val="2"/>
      </rPr>
      <t>איטום אש לפתח בקיר או רצפת אש או איטום כנגד דליפת גז כיבוי אש למשך שעתיים, בשטח עד 0.2 מ"ר של מעבר תעלת כבלי חשמל או תקשורת. האיטום ייעשהע"י השמת צמר סלעים או לוח חסין אש ועליו מריחת מסטיק מסוג "איטומסט FR" או "JBK ACRYLIC" או ש"ע. המדידה לפי יח' פתח ברוטו</t>
    </r>
  </si>
  <si>
    <t>08.006.0809</t>
  </si>
  <si>
    <t>08.006.0810</t>
  </si>
  <si>
    <r>
      <rPr>
        <sz val="11"/>
        <rFont val="Calibri"/>
        <family val="2"/>
      </rPr>
      <t>נקודת חיווט וחיבור מערכת פיקוד אל חוזר-N.R.V, כולל כיוון האביזר.</t>
    </r>
  </si>
  <si>
    <t>08.006.0860</t>
  </si>
  <si>
    <r>
      <rPr>
        <sz val="11"/>
        <rFont val="Calibri"/>
        <family val="2"/>
      </rPr>
      <t>נקודה למד ספיקה כולל חיווט וחיבור ובדיקה של כבלי הזנה, פיקוד ותקשורת להעברת מידע לבקר.</t>
    </r>
  </si>
  <si>
    <t>08.006.0940</t>
  </si>
  <si>
    <r>
      <rPr>
        <sz val="11"/>
        <rFont val="Calibri"/>
        <family val="2"/>
      </rPr>
      <t>נקודת חיווט וחיבור ליחידת הגנה חום מנוע, מים בשמן - מהמשאבה ועד ללוח.</t>
    </r>
  </si>
  <si>
    <t>08.006.0950</t>
  </si>
  <si>
    <r>
      <rPr>
        <sz val="11"/>
        <rFont val="Calibri"/>
        <family val="2"/>
      </rPr>
      <t>נקודת חיווט וחיבור לגוף חימום מנוע- מהמשאבה ועד ללוח .</t>
    </r>
  </si>
  <si>
    <t>08.006.0960</t>
  </si>
  <si>
    <r>
      <rPr>
        <sz val="11"/>
        <rFont val="Calibri"/>
        <family val="2"/>
      </rPr>
      <t>ביצוע חיווט בתוך מבנה ו/או בשטח פתוח, בין אביזרים, בין לוחות וכו' (בין תא הבקרה ללוח החשמל כולל תאום התחברות אספקה והתקנה של כבל רב גידי תרמופלסטי גמיש עם גידים ממוספרים ומוליכים שזורים עד ממ"ר 5X1.5, כולל מוביל - צינור או תעלה - כולל חיווט וחיבור בשני הקצוות, כולל סימון ושילוט כנדרש, כולל בדיקה, הפעלה והרצה. נמדד קומפלט.</t>
    </r>
  </si>
  <si>
    <t>08.006.1059</t>
  </si>
  <si>
    <t>08.006.1060</t>
  </si>
  <si>
    <r>
      <rPr>
        <sz val="11"/>
        <rFont val="Calibri"/>
        <family val="2"/>
      </rPr>
      <t>בדיקת מתקן חשמל מסחרי בגודל עד 910X3 אמפר ע"י בודק מוסמך לרבות תשלום עבור הבדיקה, הגשת תוכניות וסיוע לבודק בעריכת המדידות</t>
    </r>
  </si>
  <si>
    <t>09</t>
  </si>
  <si>
    <t>עבודות טיח</t>
  </si>
  <si>
    <t>09.001</t>
  </si>
  <si>
    <t>טיח פנים</t>
  </si>
  <si>
    <t>09.001.0010</t>
  </si>
  <si>
    <r>
      <rPr>
        <sz val="11"/>
        <rFont val="Calibri"/>
        <family val="2"/>
      </rPr>
      <t>טיח פנים שתי שכבות סרגל בשני כיוונים על שטחים מישוריים, לרבות עיבוד מקצועות (פינות) וזוויתנים</t>
    </r>
  </si>
  <si>
    <t>מ"ר</t>
  </si>
  <si>
    <t>10</t>
  </si>
  <si>
    <t>עבודות ריצוף וחיפוי</t>
  </si>
  <si>
    <t>10.001</t>
  </si>
  <si>
    <t>מדרגות</t>
  </si>
  <si>
    <t>10.001.0010</t>
  </si>
  <si>
    <r>
      <rPr>
        <sz val="11"/>
        <rFont val="Calibri"/>
        <family val="2"/>
      </rPr>
      <t>החלפת שלח מדרגות</t>
    </r>
  </si>
  <si>
    <t>11</t>
  </si>
  <si>
    <t>עבודות צביעה</t>
  </si>
  <si>
    <t>11.001</t>
  </si>
  <si>
    <t>צבעים אקריליים</t>
  </si>
  <si>
    <t>11.001.0010</t>
  </si>
  <si>
    <r>
      <rPr>
        <sz val="11"/>
        <rFont val="Calibri"/>
        <family val="2"/>
      </rPr>
      <t>צבע "סופרקריל" או ש"ע על טיח פנים או גבס במריחה או בהתזה, בשתי שכבות, ללא שכבת יסוד</t>
    </r>
  </si>
  <si>
    <t>57</t>
  </si>
  <si>
    <t>קווי מים ביוב ותיעול</t>
  </si>
  <si>
    <t>57.001</t>
  </si>
  <si>
    <t>משאבות וצנרת</t>
  </si>
  <si>
    <t>57.001.0010</t>
  </si>
  <si>
    <r>
      <rPr>
        <sz val="11"/>
        <rFont val="Calibri"/>
        <family val="2"/>
      </rPr>
      <t>פירוק משאבה בורגית קיימת והובלתה למחסן המזמין</t>
    </r>
  </si>
  <si>
    <t>57.001.0020</t>
  </si>
  <si>
    <r>
      <rPr>
        <sz val="11"/>
        <rFont val="Calibri"/>
        <family val="2"/>
      </rPr>
      <t>התקנה והפעלה של משאבה צנטריפוגלית בהעמדה שוכבת מדגם Flygt NZ 3315 HT3~450 לספיקה 250 מק"ש, עומד 72 מ', הספק מנוע 105kW</t>
    </r>
  </si>
  <si>
    <t>57.001.0030</t>
  </si>
  <si>
    <r>
      <rPr>
        <sz val="11"/>
        <rFont val="Calibri"/>
        <family val="2"/>
      </rPr>
      <t>מעבר פלדה קוטר "6-"8 עם ציפוי פנים מלט צמנט, לקווי מים, חיבורים בריתוך</t>
    </r>
  </si>
  <si>
    <t>57.001.0040</t>
  </si>
  <si>
    <r>
      <rPr>
        <sz val="11"/>
        <rFont val="Calibri"/>
        <family val="2"/>
      </rPr>
      <t>מעבר פלדה קוטר "8-"10 עם ציפוי פנים מלט צמנט, לקווי מים, חיבורים בריתוך</t>
    </r>
  </si>
  <si>
    <t>57.001.0050</t>
  </si>
  <si>
    <r>
      <rPr>
        <sz val="11"/>
        <rFont val="Calibri"/>
        <family val="2"/>
      </rPr>
      <t>מעבר פלדה קוטר "8-"12 עם ציפוי פנים מלט צמנט, לקווי מים, חיבורים בריתוך</t>
    </r>
  </si>
  <si>
    <t>57.001.0060</t>
  </si>
  <si>
    <r>
      <rPr>
        <sz val="11"/>
        <rFont val="Calibri"/>
        <family val="2"/>
      </rPr>
      <t>צינורות פלדה קוטר "8, עובי דופן "5/32, עם ציפוי פנים מלט צמנט וצביעה חיצונית, מותקנים גלויים על אדני בטון, לא כולל ספחים למעט מחברים, לרבות אדני הבטון</t>
    </r>
  </si>
  <si>
    <t>57.001.0070</t>
  </si>
  <si>
    <r>
      <rPr>
        <sz val="11"/>
        <rFont val="Calibri"/>
        <family val="2"/>
      </rPr>
      <t>אוגן על צינור פלדה קוטר "6 (160,180 מ"מ), בריתוך, לרבות ברגים ואטמים</t>
    </r>
  </si>
  <si>
    <t>57.001.0080</t>
  </si>
  <si>
    <r>
      <rPr>
        <sz val="11"/>
        <rFont val="Calibri"/>
        <family val="2"/>
      </rPr>
      <t>אוגן על צינור פלדה קוטר "8 (200,225 מ"מ), בריתוך, לרבות ברגים ואטמים</t>
    </r>
  </si>
  <si>
    <t>57.001.0090</t>
  </si>
  <si>
    <r>
      <rPr>
        <sz val="11"/>
        <rFont val="Calibri"/>
        <family val="2"/>
      </rPr>
      <t>ספחים שונים כגון: קשתות, הסתעפויות, מעברים, מתאמים בין סוגי צינורות שונים וכד' לצינורות פלדה קוטר "8 עם ציפוי פנים מלט צמנט וצביעה חיצונית וחיבור בריתוך</t>
    </r>
  </si>
  <si>
    <t>57.001.0100</t>
  </si>
  <si>
    <r>
      <rPr>
        <sz val="11"/>
        <rFont val="Calibri"/>
        <family val="2"/>
      </rPr>
      <t>יציקת במה מבטון מזוין לפי תכנית לרבות קילוף אפוקסי מהרצפה הקיימת, ברזל זיון מחדש וכיוב'</t>
    </r>
  </si>
  <si>
    <t>57.001.0110</t>
  </si>
  <si>
    <r>
      <rPr>
        <sz val="11"/>
        <rFont val="Calibri"/>
        <family val="2"/>
      </rPr>
      <t>פירוק מגופי החזרה</t>
    </r>
  </si>
  <si>
    <t>57.001.0120</t>
  </si>
  <si>
    <r>
      <rPr>
        <sz val="11"/>
        <rFont val="Calibri"/>
        <family val="2"/>
      </rPr>
      <t>פירוק צינור מגופי החזרה</t>
    </r>
  </si>
  <si>
    <t>57.001.0130</t>
  </si>
  <si>
    <r>
      <rPr>
        <sz val="11"/>
        <rFont val="Calibri"/>
        <family val="2"/>
      </rPr>
      <t>צביעת צנרת בשלוש שכבות</t>
    </r>
  </si>
  <si>
    <t>מתכנן: י.לבל מהנדסים יועצים בע"מ</t>
  </si>
  <si>
    <t>הערה: המחיר כולל: אספקה, התקנה מכנית, כיול, בדיקה והפעלה. מחיר החיווט נמדד בנפרד.</t>
  </si>
  <si>
    <t>הערה: כל העבודות המתוארות בפרק זה מתייחסות לבצוע העבודה בלוח קיים על כל המשמעויות הנגזרות מכך</t>
  </si>
  <si>
    <t>הערה: תוספות לבקר קיים מתוצרת שניידר דגם M-340, כלולים במחירי הסעיפים השונים לרבות כבילה, מחברים וכו' הנדרשים בהתאם להנחיות היצרן למעט כרטיסי ה -I/O והרכיבים הנמדדים בנפרד ומפורטים בהמשך.</t>
  </si>
  <si>
    <t>הערה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 ישנם מקרים שבהם נקבע מראש שהמדידה תהיה לפי אורך הצינורות והמוליכים או הכבלים והאביזרים ולא לפי נקודות. שתי שיטות מדידה אלו נכונות לפי הספר הכחול, פרק 08-מתקני חשמל.</t>
  </si>
  <si>
    <t>הערה 2: התקנה חשיפה היא התקנה סמויה העשויה להיות חשיפה באמצעות פתיחת פתחים או הורדת מכסים או סילוק מחיצות.</t>
  </si>
  <si>
    <t>הערה 3: נקודת מאור היא יציאה לגוף תאורה או למאוורר המחובר למעגל מאור. לדוגמה: אם 5 גופי תאורה מופעלים ע"י מפסק אחד - התשלום יחושב לפי 5 נק' מאור.</t>
  </si>
  <si>
    <t>צינורות קוברה</t>
  </si>
  <si>
    <t>חציבות</t>
  </si>
  <si>
    <t>חפירות</t>
  </si>
  <si>
    <t>כבלי נחושת XLPE) N2XY/FR-1)</t>
  </si>
  <si>
    <t>כבלי פיקוד</t>
  </si>
  <si>
    <t>כבלים מסוככים</t>
  </si>
  <si>
    <t>מוליכי נחושת מבודדים</t>
  </si>
  <si>
    <t>מפסקי זרם מתכווננים - הגנות מנוע</t>
  </si>
  <si>
    <t>ברקרים - מאמ"תים 3 קוטביים</t>
  </si>
  <si>
    <t>מגענים</t>
  </si>
  <si>
    <t>סליל הפסקה TC</t>
  </si>
  <si>
    <t>רבי מודדים</t>
  </si>
  <si>
    <t>מערכת פיקוד וסיגנאליזציה</t>
  </si>
  <si>
    <t>שינויים, תוספות והתאמות בתוכנה</t>
  </si>
  <si>
    <t>הובלות ופירוקים</t>
  </si>
  <si>
    <t>הערה כללית</t>
  </si>
  <si>
    <t>אביזרי חשמל אספקות והתקנות</t>
  </si>
  <si>
    <t>חיבורי מנועים</t>
  </si>
  <si>
    <t>איטום מעברים נגד אש</t>
  </si>
  <si>
    <t>נקודות שונות</t>
  </si>
  <si>
    <t>בדיקות ותאומים</t>
  </si>
  <si>
    <t>סך הכל</t>
  </si>
  <si>
    <t>מע"מ 18%</t>
  </si>
  <si>
    <t>סך הכל כולל מע"מ</t>
  </si>
  <si>
    <t>הנחה כללית (%)</t>
  </si>
  <si>
    <t>סך הכל אחרי הנחה (הצעה למכרז)</t>
  </si>
  <si>
    <t>חיבור חשמלי מושלם למנוע תלת פזי עד 200 כ"ס, לרבות כל חומרי העזר וצינור משוריין שרשורי עם ציפוי פלסטי בקרבת המנוע</t>
  </si>
  <si>
    <t>ממסרי השהיה אלקטרוניים עם ויסות זמן עם מגע מתחלף</t>
  </si>
  <si>
    <t>בסיס לממסר פיקוד נשלף - 8 פינים</t>
  </si>
  <si>
    <t>ממסר פיקוד נשלף - 8 פינים לרבות לד חיווי ולחצן אילוץ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</si>
</sst>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Calibri"/>
    </font>
    <font>
      <sz val="12"/>
      <color rgb="FF0000FF"/>
      <name val="Calibri"/>
      <family val="2"/>
    </font>
    <font>
      <b/>
      <sz val="12"/>
      <color rgb="FF0000FF"/>
      <name val="Calibri"/>
      <family val="2"/>
    </font>
    <font>
      <b/>
      <sz val="16"/>
      <color rgb="FF0000FF"/>
      <name val="Calibri"/>
      <family val="2"/>
    </font>
    <font>
      <sz val="11"/>
      <name val="Calibri"/>
      <family val="2"/>
    </font>
    <font>
      <sz val="11"/>
      <name val="Calibri"/>
      <family val="2"/>
    </font>
    <font>
      <sz val="11"/>
      <color rgb="FFFF0000"/>
      <name val="Calibri"/>
      <family val="2"/>
    </font>
    <font>
      <sz val="11"/>
      <color rgb="FF0000FF"/>
      <name val="Calibri"/>
      <family val="2"/>
    </font>
    <font>
      <b/>
      <u/>
      <sz val="12"/>
      <color rgb="FF0000FF"/>
      <name val="Calibri"/>
      <family val="2"/>
    </font>
    <font>
      <b/>
      <sz val="14"/>
      <color rgb="FF0000FF"/>
      <name val="Calibri"/>
      <family val="2"/>
    </font>
  </fonts>
  <fills count="4">
    <fill>
      <patternFill patternType="none"/>
    </fill>
    <fill>
      <patternFill patternType="gray125"/>
    </fill>
    <fill>
      <patternFill patternType="solid">
        <fgColor rgb="FFC8C8C8"/>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s>
  <cellStyleXfs count="2">
    <xf numFmtId="0" fontId="0" fillId="0" borderId="0"/>
    <xf numFmtId="9" fontId="5" fillId="0" borderId="0" applyFont="0" applyFill="0" applyBorder="0" applyAlignment="0" applyProtection="0"/>
  </cellStyleXfs>
  <cellXfs count="4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2" borderId="3" xfId="0" applyFill="1" applyBorder="1" applyAlignment="1">
      <alignment horizontal="right"/>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0" fontId="0" fillId="0" borderId="4" xfId="0"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0" fillId="0" borderId="4" xfId="0" applyBorder="1" applyAlignment="1">
      <alignment horizontal="right"/>
    </xf>
    <xf numFmtId="49" fontId="7" fillId="0" borderId="2" xfId="0" applyNumberFormat="1" applyFont="1" applyBorder="1" applyAlignment="1">
      <alignment horizontal="left"/>
    </xf>
    <xf numFmtId="0" fontId="0" fillId="3" borderId="2" xfId="0" applyFill="1" applyBorder="1" applyAlignment="1" applyProtection="1">
      <alignment horizontal="right"/>
      <protection locked="0"/>
    </xf>
    <xf numFmtId="4" fontId="2" fillId="0" borderId="2" xfId="0" applyNumberFormat="1" applyFont="1" applyBorder="1" applyAlignment="1">
      <alignment horizontal="right"/>
    </xf>
    <xf numFmtId="9" fontId="0" fillId="3" borderId="2" xfId="1" applyFont="1" applyFill="1" applyBorder="1" applyAlignment="1" applyProtection="1">
      <alignment horizontal="right"/>
      <protection locked="0"/>
    </xf>
    <xf numFmtId="4" fontId="8" fillId="0" borderId="2" xfId="0" applyNumberFormat="1" applyFont="1" applyBorder="1" applyAlignment="1">
      <alignment horizontal="right"/>
    </xf>
    <xf numFmtId="0" fontId="0" fillId="0" borderId="6" xfId="0" applyBorder="1" applyAlignment="1">
      <alignment horizontal="right"/>
    </xf>
    <xf numFmtId="0" fontId="4" fillId="0" borderId="0" xfId="0" applyFont="1"/>
    <xf numFmtId="0" fontId="3" fillId="0" borderId="1" xfId="0" applyFont="1" applyBorder="1" applyAlignment="1">
      <alignment horizontal="right" wrapText="1"/>
    </xf>
    <xf numFmtId="0" fontId="3" fillId="0" borderId="2" xfId="0" applyFont="1" applyBorder="1" applyAlignment="1">
      <alignment horizontal="right" wrapText="1"/>
    </xf>
    <xf numFmtId="0" fontId="0" fillId="0" borderId="2" xfId="0" applyBorder="1" applyAlignment="1">
      <alignment wrapText="1"/>
    </xf>
    <xf numFmtId="0" fontId="0" fillId="2" borderId="3" xfId="0" applyFill="1" applyBorder="1" applyAlignment="1">
      <alignment horizontal="right" wrapText="1"/>
    </xf>
    <xf numFmtId="0" fontId="1" fillId="0" borderId="2" xfId="0" applyFont="1" applyBorder="1" applyAlignment="1">
      <alignment wrapText="1"/>
    </xf>
    <xf numFmtId="0" fontId="7" fillId="0" borderId="2" xfId="0" applyFont="1" applyBorder="1" applyAlignment="1">
      <alignment wrapText="1"/>
    </xf>
    <xf numFmtId="0" fontId="6" fillId="0" borderId="2" xfId="0" applyFont="1" applyBorder="1" applyAlignment="1">
      <alignment wrapText="1"/>
    </xf>
    <xf numFmtId="0" fontId="0" fillId="0" borderId="4" xfId="0" applyBorder="1" applyAlignment="1">
      <alignment wrapText="1"/>
    </xf>
    <xf numFmtId="0" fontId="0" fillId="0" borderId="0" xfId="0" applyAlignment="1">
      <alignment wrapText="1"/>
    </xf>
    <xf numFmtId="4" fontId="9" fillId="0" borderId="5" xfId="0" applyNumberFormat="1" applyFont="1" applyBorder="1" applyAlignment="1">
      <alignment horizontal="right"/>
    </xf>
    <xf numFmtId="0" fontId="4" fillId="0" borderId="2"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55"/>
  <sheetViews>
    <sheetView rightToLeft="1" tabSelected="1" view="pageBreakPreview" topLeftCell="A13" zoomScaleNormal="100" zoomScaleSheetLayoutView="100" workbookViewId="0">
      <selection activeCell="B25" sqref="B25"/>
    </sheetView>
  </sheetViews>
  <sheetFormatPr defaultRowHeight="15" x14ac:dyDescent="0.25"/>
  <cols>
    <col min="1" max="1" width="13.140625" style="10" customWidth="1"/>
    <col min="2" max="2" width="70" style="42" customWidth="1"/>
    <col min="3" max="3" width="9.140625" style="3" customWidth="1"/>
    <col min="4" max="4" width="9.140625" style="18" customWidth="1"/>
    <col min="5" max="5" width="9.140625" style="1" customWidth="1"/>
    <col min="6" max="6" width="17" style="18" customWidth="1"/>
    <col min="7" max="7" width="9.140625" style="18" hidden="1" customWidth="1"/>
  </cols>
  <sheetData>
    <row r="2" spans="1:7" ht="21" x14ac:dyDescent="0.35">
      <c r="A2" s="11"/>
      <c r="B2" s="34" t="s">
        <v>0</v>
      </c>
      <c r="C2" s="5"/>
      <c r="D2" s="19"/>
      <c r="E2" s="23"/>
      <c r="F2" s="19"/>
      <c r="G2" s="33"/>
    </row>
    <row r="3" spans="1:7" ht="21" x14ac:dyDescent="0.35">
      <c r="A3" s="12"/>
      <c r="B3" s="35" t="s">
        <v>219</v>
      </c>
      <c r="C3" s="6"/>
      <c r="D3" s="20"/>
      <c r="E3" s="24"/>
      <c r="F3" s="20"/>
      <c r="G3" s="33"/>
    </row>
    <row r="4" spans="1:7" ht="15.75" thickBot="1" x14ac:dyDescent="0.3">
      <c r="A4" s="12"/>
      <c r="B4" s="36"/>
      <c r="C4" s="6"/>
      <c r="D4" s="20"/>
      <c r="E4" s="24"/>
      <c r="F4" s="20"/>
      <c r="G4" s="33"/>
    </row>
    <row r="5" spans="1:7" ht="16.5" thickTop="1" thickBot="1" x14ac:dyDescent="0.3">
      <c r="A5" s="13" t="s">
        <v>1</v>
      </c>
      <c r="B5" s="37" t="s">
        <v>2</v>
      </c>
      <c r="C5" s="7" t="s">
        <v>3</v>
      </c>
      <c r="D5" s="17" t="s">
        <v>4</v>
      </c>
      <c r="E5" s="4" t="s">
        <v>5</v>
      </c>
      <c r="F5" s="17" t="s">
        <v>6</v>
      </c>
      <c r="G5" s="33"/>
    </row>
    <row r="6" spans="1:7" ht="15.75" thickTop="1" x14ac:dyDescent="0.25">
      <c r="A6" s="12"/>
      <c r="B6" s="36"/>
      <c r="C6" s="6"/>
      <c r="D6" s="20"/>
      <c r="E6" s="24"/>
      <c r="F6" s="20"/>
      <c r="G6" s="33">
        <v>0</v>
      </c>
    </row>
    <row r="7" spans="1:7" s="2" customFormat="1" ht="15.75" x14ac:dyDescent="0.25">
      <c r="A7" s="14" t="s">
        <v>7</v>
      </c>
      <c r="B7" s="38" t="s">
        <v>7</v>
      </c>
      <c r="C7" s="8" t="s">
        <v>7</v>
      </c>
      <c r="D7" s="21" t="s">
        <v>7</v>
      </c>
      <c r="E7" s="25" t="s">
        <v>7</v>
      </c>
      <c r="F7" s="21" t="s">
        <v>7</v>
      </c>
      <c r="G7" s="33">
        <v>0</v>
      </c>
    </row>
    <row r="8" spans="1:7" x14ac:dyDescent="0.25">
      <c r="A8" s="12"/>
      <c r="B8" s="36"/>
      <c r="C8" s="6"/>
      <c r="D8" s="20"/>
      <c r="E8" s="24"/>
      <c r="F8" s="20"/>
      <c r="G8" s="33">
        <v>0</v>
      </c>
    </row>
    <row r="9" spans="1:7" x14ac:dyDescent="0.25">
      <c r="A9" s="12"/>
      <c r="B9" s="36"/>
      <c r="C9" s="6"/>
      <c r="D9" s="20"/>
      <c r="E9" s="24"/>
      <c r="F9" s="20"/>
      <c r="G9" s="33">
        <v>0</v>
      </c>
    </row>
    <row r="10" spans="1:7" s="2" customFormat="1" ht="15.75" x14ac:dyDescent="0.25">
      <c r="A10" s="14" t="s">
        <v>8</v>
      </c>
      <c r="B10" s="38" t="s">
        <v>9</v>
      </c>
      <c r="C10" s="8" t="s">
        <v>7</v>
      </c>
      <c r="D10" s="21" t="s">
        <v>7</v>
      </c>
      <c r="E10" s="25" t="s">
        <v>7</v>
      </c>
      <c r="F10" s="21">
        <f>F12</f>
        <v>0</v>
      </c>
      <c r="G10" s="33">
        <v>0</v>
      </c>
    </row>
    <row r="11" spans="1:7" x14ac:dyDescent="0.25">
      <c r="A11" s="12"/>
      <c r="B11" s="36"/>
      <c r="C11" s="6"/>
      <c r="D11" s="20"/>
      <c r="E11" s="24"/>
      <c r="F11" s="20"/>
      <c r="G11" s="33">
        <v>0</v>
      </c>
    </row>
    <row r="12" spans="1:7" s="2" customFormat="1" ht="15.75" x14ac:dyDescent="0.25">
      <c r="A12" s="14" t="s">
        <v>10</v>
      </c>
      <c r="B12" s="38" t="s">
        <v>11</v>
      </c>
      <c r="C12" s="8" t="s">
        <v>7</v>
      </c>
      <c r="D12" s="21" t="s">
        <v>7</v>
      </c>
      <c r="E12" s="25" t="s">
        <v>7</v>
      </c>
      <c r="F12" s="21">
        <f>F13</f>
        <v>0</v>
      </c>
      <c r="G12" s="33">
        <v>0</v>
      </c>
    </row>
    <row r="13" spans="1:7" x14ac:dyDescent="0.25">
      <c r="A13" s="15" t="s">
        <v>12</v>
      </c>
      <c r="B13" s="36" t="s">
        <v>13</v>
      </c>
      <c r="C13" s="6" t="s">
        <v>14</v>
      </c>
      <c r="D13" s="20">
        <v>2</v>
      </c>
      <c r="E13" s="28"/>
      <c r="F13" s="20">
        <f>D13*E13</f>
        <v>0</v>
      </c>
      <c r="G13" s="33">
        <v>6</v>
      </c>
    </row>
    <row r="14" spans="1:7" x14ac:dyDescent="0.25">
      <c r="A14" s="12"/>
      <c r="B14" s="36"/>
      <c r="C14" s="6"/>
      <c r="D14" s="20"/>
      <c r="E14" s="24"/>
      <c r="F14" s="20"/>
      <c r="G14" s="33">
        <v>0</v>
      </c>
    </row>
    <row r="15" spans="1:7" x14ac:dyDescent="0.25">
      <c r="A15" s="12"/>
      <c r="B15" s="36"/>
      <c r="C15" s="6"/>
      <c r="D15" s="20"/>
      <c r="E15" s="24"/>
      <c r="F15" s="20"/>
      <c r="G15" s="33">
        <v>0</v>
      </c>
    </row>
    <row r="16" spans="1:7" s="2" customFormat="1" ht="15.75" x14ac:dyDescent="0.25">
      <c r="A16" s="14" t="s">
        <v>15</v>
      </c>
      <c r="B16" s="38" t="s">
        <v>16</v>
      </c>
      <c r="C16" s="8" t="s">
        <v>7</v>
      </c>
      <c r="D16" s="21" t="s">
        <v>7</v>
      </c>
      <c r="E16" s="25"/>
      <c r="F16" s="21">
        <f>F18+F31+F42+F45+F49+F93</f>
        <v>0</v>
      </c>
      <c r="G16" s="33">
        <v>0</v>
      </c>
    </row>
    <row r="17" spans="1:7" x14ac:dyDescent="0.25">
      <c r="A17" s="12"/>
      <c r="B17" s="36"/>
      <c r="C17" s="6"/>
      <c r="D17" s="20"/>
      <c r="E17" s="24"/>
      <c r="F17" s="20"/>
      <c r="G17" s="33">
        <v>0</v>
      </c>
    </row>
    <row r="18" spans="1:7" s="2" customFormat="1" ht="15.75" x14ac:dyDescent="0.25">
      <c r="A18" s="14" t="s">
        <v>17</v>
      </c>
      <c r="B18" s="38" t="s">
        <v>18</v>
      </c>
      <c r="C18" s="8" t="s">
        <v>7</v>
      </c>
      <c r="D18" s="21" t="s">
        <v>7</v>
      </c>
      <c r="E18" s="25"/>
      <c r="F18" s="21">
        <f>SUM(F19:F29)</f>
        <v>0</v>
      </c>
      <c r="G18" s="33">
        <v>0</v>
      </c>
    </row>
    <row r="19" spans="1:7" ht="30" x14ac:dyDescent="0.25">
      <c r="A19" s="15" t="s">
        <v>19</v>
      </c>
      <c r="B19" s="36" t="s">
        <v>20</v>
      </c>
      <c r="C19" s="6" t="s">
        <v>21</v>
      </c>
      <c r="D19" s="20">
        <v>10</v>
      </c>
      <c r="E19" s="28"/>
      <c r="F19" s="20">
        <f>D19*E19</f>
        <v>0</v>
      </c>
      <c r="G19" s="33">
        <v>6</v>
      </c>
    </row>
    <row r="20" spans="1:7" x14ac:dyDescent="0.25">
      <c r="A20" s="27" t="s">
        <v>22</v>
      </c>
      <c r="B20" s="39" t="s">
        <v>226</v>
      </c>
      <c r="C20" s="6" t="s">
        <v>23</v>
      </c>
      <c r="D20" s="20"/>
      <c r="E20" s="24"/>
      <c r="F20" s="20"/>
      <c r="G20" s="33">
        <v>0</v>
      </c>
    </row>
    <row r="21" spans="1:7" x14ac:dyDescent="0.25">
      <c r="A21" s="15" t="s">
        <v>24</v>
      </c>
      <c r="B21" s="36" t="s">
        <v>25</v>
      </c>
      <c r="C21" s="6" t="s">
        <v>21</v>
      </c>
      <c r="D21" s="20">
        <v>50</v>
      </c>
      <c r="E21" s="28"/>
      <c r="F21" s="20">
        <f>D21*E21</f>
        <v>0</v>
      </c>
      <c r="G21" s="33">
        <v>6</v>
      </c>
    </row>
    <row r="22" spans="1:7" x14ac:dyDescent="0.25">
      <c r="A22" s="15" t="s">
        <v>26</v>
      </c>
      <c r="B22" s="36" t="s">
        <v>27</v>
      </c>
      <c r="C22" s="6" t="s">
        <v>21</v>
      </c>
      <c r="D22" s="20">
        <v>20</v>
      </c>
      <c r="E22" s="28"/>
      <c r="F22" s="20">
        <f>D22*E22</f>
        <v>0</v>
      </c>
      <c r="G22" s="33">
        <v>6</v>
      </c>
    </row>
    <row r="23" spans="1:7" x14ac:dyDescent="0.25">
      <c r="A23" s="27" t="s">
        <v>28</v>
      </c>
      <c r="B23" s="39" t="s">
        <v>227</v>
      </c>
      <c r="C23" s="6" t="s">
        <v>23</v>
      </c>
      <c r="D23" s="20"/>
      <c r="E23" s="24"/>
      <c r="F23" s="20"/>
      <c r="G23" s="33">
        <v>0</v>
      </c>
    </row>
    <row r="24" spans="1:7" ht="30" x14ac:dyDescent="0.25">
      <c r="A24" s="15" t="s">
        <v>29</v>
      </c>
      <c r="B24" s="36" t="s">
        <v>30</v>
      </c>
      <c r="C24" s="6" t="s">
        <v>21</v>
      </c>
      <c r="D24" s="20">
        <v>60</v>
      </c>
      <c r="E24" s="28"/>
      <c r="F24" s="20">
        <f>D24*E24</f>
        <v>0</v>
      </c>
      <c r="G24" s="33">
        <v>6</v>
      </c>
    </row>
    <row r="25" spans="1:7" x14ac:dyDescent="0.25">
      <c r="A25" s="15" t="s">
        <v>31</v>
      </c>
      <c r="B25" s="36" t="s">
        <v>32</v>
      </c>
      <c r="C25" s="6" t="s">
        <v>33</v>
      </c>
      <c r="D25" s="20">
        <v>6</v>
      </c>
      <c r="E25" s="28"/>
      <c r="F25" s="20">
        <f>D25*E25</f>
        <v>0</v>
      </c>
      <c r="G25" s="33">
        <v>6</v>
      </c>
    </row>
    <row r="26" spans="1:7" x14ac:dyDescent="0.25">
      <c r="A26" s="15" t="s">
        <v>34</v>
      </c>
      <c r="B26" s="36" t="s">
        <v>35</v>
      </c>
      <c r="C26" s="6" t="s">
        <v>33</v>
      </c>
      <c r="D26" s="20">
        <v>3</v>
      </c>
      <c r="E26" s="28"/>
      <c r="F26" s="20">
        <f>D26*E26</f>
        <v>0</v>
      </c>
      <c r="G26" s="33">
        <v>6</v>
      </c>
    </row>
    <row r="27" spans="1:7" x14ac:dyDescent="0.25">
      <c r="A27" s="27" t="s">
        <v>36</v>
      </c>
      <c r="B27" s="39" t="s">
        <v>228</v>
      </c>
      <c r="C27" s="6" t="s">
        <v>23</v>
      </c>
      <c r="D27" s="20"/>
      <c r="E27" s="24"/>
      <c r="F27" s="20"/>
      <c r="G27" s="33">
        <v>0</v>
      </c>
    </row>
    <row r="28" spans="1:7" ht="30" x14ac:dyDescent="0.25">
      <c r="A28" s="15" t="s">
        <v>37</v>
      </c>
      <c r="B28" s="36" t="s">
        <v>38</v>
      </c>
      <c r="C28" s="6" t="s">
        <v>21</v>
      </c>
      <c r="D28" s="20">
        <v>10</v>
      </c>
      <c r="E28" s="28"/>
      <c r="F28" s="20">
        <f>D28*E28</f>
        <v>0</v>
      </c>
      <c r="G28" s="33">
        <v>6</v>
      </c>
    </row>
    <row r="29" spans="1:7" ht="30" x14ac:dyDescent="0.25">
      <c r="A29" s="15" t="s">
        <v>39</v>
      </c>
      <c r="B29" s="36" t="s">
        <v>40</v>
      </c>
      <c r="C29" s="6" t="s">
        <v>14</v>
      </c>
      <c r="D29" s="20">
        <v>10</v>
      </c>
      <c r="E29" s="28"/>
      <c r="F29" s="20">
        <f>D29*E29</f>
        <v>0</v>
      </c>
      <c r="G29" s="33">
        <v>6</v>
      </c>
    </row>
    <row r="30" spans="1:7" x14ac:dyDescent="0.25">
      <c r="A30" s="12"/>
      <c r="B30" s="36"/>
      <c r="C30" s="6"/>
      <c r="D30" s="20"/>
      <c r="E30" s="24"/>
      <c r="F30" s="20"/>
      <c r="G30" s="33">
        <v>0</v>
      </c>
    </row>
    <row r="31" spans="1:7" s="2" customFormat="1" ht="15.75" x14ac:dyDescent="0.25">
      <c r="A31" s="14" t="s">
        <v>41</v>
      </c>
      <c r="B31" s="38" t="s">
        <v>42</v>
      </c>
      <c r="C31" s="8" t="s">
        <v>7</v>
      </c>
      <c r="D31" s="21" t="s">
        <v>7</v>
      </c>
      <c r="E31" s="25"/>
      <c r="F31" s="21">
        <f>SUM(F33:F40)</f>
        <v>0</v>
      </c>
      <c r="G31" s="33">
        <v>0</v>
      </c>
    </row>
    <row r="32" spans="1:7" x14ac:dyDescent="0.25">
      <c r="A32" s="27" t="s">
        <v>43</v>
      </c>
      <c r="B32" s="39" t="s">
        <v>229</v>
      </c>
      <c r="C32" s="6" t="s">
        <v>23</v>
      </c>
      <c r="D32" s="20"/>
      <c r="E32" s="24"/>
      <c r="F32" s="20"/>
      <c r="G32" s="33">
        <v>0</v>
      </c>
    </row>
    <row r="33" spans="1:7" ht="45" x14ac:dyDescent="0.25">
      <c r="A33" s="15" t="s">
        <v>44</v>
      </c>
      <c r="B33" s="36" t="s">
        <v>45</v>
      </c>
      <c r="C33" s="6" t="s">
        <v>21</v>
      </c>
      <c r="D33" s="20">
        <v>20</v>
      </c>
      <c r="E33" s="28"/>
      <c r="F33" s="20">
        <f>D33*E33</f>
        <v>0</v>
      </c>
      <c r="G33" s="33">
        <v>6</v>
      </c>
    </row>
    <row r="34" spans="1:7" x14ac:dyDescent="0.25">
      <c r="A34" s="27" t="s">
        <v>46</v>
      </c>
      <c r="B34" s="39" t="s">
        <v>230</v>
      </c>
      <c r="C34" s="6" t="s">
        <v>23</v>
      </c>
      <c r="D34" s="20"/>
      <c r="E34" s="24"/>
      <c r="F34" s="20"/>
      <c r="G34" s="33">
        <v>0</v>
      </c>
    </row>
    <row r="35" spans="1:7" ht="30" x14ac:dyDescent="0.25">
      <c r="A35" s="15" t="s">
        <v>47</v>
      </c>
      <c r="B35" s="36" t="s">
        <v>48</v>
      </c>
      <c r="C35" s="6" t="s">
        <v>21</v>
      </c>
      <c r="D35" s="20">
        <v>30</v>
      </c>
      <c r="E35" s="28"/>
      <c r="F35" s="20">
        <f>D35*E35</f>
        <v>0</v>
      </c>
      <c r="G35" s="33">
        <v>6</v>
      </c>
    </row>
    <row r="36" spans="1:7" x14ac:dyDescent="0.25">
      <c r="A36" s="27" t="s">
        <v>49</v>
      </c>
      <c r="B36" s="39" t="s">
        <v>231</v>
      </c>
      <c r="C36" s="6" t="s">
        <v>23</v>
      </c>
      <c r="D36" s="20"/>
      <c r="E36" s="24"/>
      <c r="F36" s="20"/>
      <c r="G36" s="33">
        <v>0</v>
      </c>
    </row>
    <row r="37" spans="1:7" ht="45" x14ac:dyDescent="0.25">
      <c r="A37" s="15" t="s">
        <v>50</v>
      </c>
      <c r="B37" s="36" t="s">
        <v>51</v>
      </c>
      <c r="C37" s="6" t="s">
        <v>21</v>
      </c>
      <c r="D37" s="20">
        <v>90</v>
      </c>
      <c r="E37" s="28"/>
      <c r="F37" s="20">
        <f>D37*E37</f>
        <v>0</v>
      </c>
      <c r="G37" s="33">
        <v>6</v>
      </c>
    </row>
    <row r="38" spans="1:7" ht="30" x14ac:dyDescent="0.25">
      <c r="A38" s="15" t="s">
        <v>52</v>
      </c>
      <c r="B38" s="36" t="s">
        <v>53</v>
      </c>
      <c r="C38" s="6" t="s">
        <v>21</v>
      </c>
      <c r="D38" s="20">
        <v>100</v>
      </c>
      <c r="E38" s="28"/>
      <c r="F38" s="20">
        <f>D38*E38</f>
        <v>0</v>
      </c>
      <c r="G38" s="33">
        <v>6</v>
      </c>
    </row>
    <row r="39" spans="1:7" x14ac:dyDescent="0.25">
      <c r="A39" s="27" t="s">
        <v>54</v>
      </c>
      <c r="B39" s="39" t="s">
        <v>232</v>
      </c>
      <c r="C39" s="6" t="s">
        <v>23</v>
      </c>
      <c r="D39" s="20"/>
      <c r="E39" s="24"/>
      <c r="F39" s="20"/>
      <c r="G39" s="33">
        <v>0</v>
      </c>
    </row>
    <row r="40" spans="1:7" ht="30" x14ac:dyDescent="0.25">
      <c r="A40" s="15" t="s">
        <v>55</v>
      </c>
      <c r="B40" s="36" t="s">
        <v>56</v>
      </c>
      <c r="C40" s="6" t="s">
        <v>21</v>
      </c>
      <c r="D40" s="20">
        <v>50</v>
      </c>
      <c r="E40" s="28"/>
      <c r="F40" s="20">
        <f>D40*E40</f>
        <v>0</v>
      </c>
      <c r="G40" s="33">
        <v>6</v>
      </c>
    </row>
    <row r="41" spans="1:7" x14ac:dyDescent="0.25">
      <c r="A41" s="12"/>
      <c r="B41" s="36"/>
      <c r="C41" s="6"/>
      <c r="D41" s="20"/>
      <c r="E41" s="24"/>
      <c r="F41" s="20"/>
      <c r="G41" s="33">
        <v>0</v>
      </c>
    </row>
    <row r="42" spans="1:7" s="2" customFormat="1" ht="15.75" x14ac:dyDescent="0.25">
      <c r="A42" s="14" t="s">
        <v>57</v>
      </c>
      <c r="B42" s="38" t="s">
        <v>58</v>
      </c>
      <c r="C42" s="8" t="s">
        <v>7</v>
      </c>
      <c r="D42" s="21" t="s">
        <v>7</v>
      </c>
      <c r="E42" s="25"/>
      <c r="F42" s="21">
        <f>F43</f>
        <v>0</v>
      </c>
      <c r="G42" s="33">
        <v>0</v>
      </c>
    </row>
    <row r="43" spans="1:7" ht="30" x14ac:dyDescent="0.25">
      <c r="A43" s="15" t="s">
        <v>59</v>
      </c>
      <c r="B43" s="36" t="s">
        <v>60</v>
      </c>
      <c r="C43" s="6" t="s">
        <v>61</v>
      </c>
      <c r="D43" s="20">
        <v>10</v>
      </c>
      <c r="E43" s="28"/>
      <c r="F43" s="20">
        <f>D43*E43</f>
        <v>0</v>
      </c>
      <c r="G43" s="33">
        <v>6</v>
      </c>
    </row>
    <row r="44" spans="1:7" x14ac:dyDescent="0.25">
      <c r="A44" s="12"/>
      <c r="B44" s="36"/>
      <c r="C44" s="6"/>
      <c r="D44" s="20"/>
      <c r="E44" s="24"/>
      <c r="F44" s="20"/>
      <c r="G44" s="33">
        <v>0</v>
      </c>
    </row>
    <row r="45" spans="1:7" s="2" customFormat="1" ht="15.75" x14ac:dyDescent="0.25">
      <c r="A45" s="14" t="s">
        <v>62</v>
      </c>
      <c r="B45" s="38" t="s">
        <v>63</v>
      </c>
      <c r="C45" s="8" t="s">
        <v>7</v>
      </c>
      <c r="D45" s="21" t="s">
        <v>7</v>
      </c>
      <c r="E45" s="25"/>
      <c r="F45" s="21">
        <f>F47</f>
        <v>0</v>
      </c>
      <c r="G45" s="33">
        <v>0</v>
      </c>
    </row>
    <row r="46" spans="1:7" ht="30" x14ac:dyDescent="0.25">
      <c r="A46" s="15" t="s">
        <v>64</v>
      </c>
      <c r="B46" s="40" t="s">
        <v>220</v>
      </c>
      <c r="C46" s="6" t="s">
        <v>23</v>
      </c>
      <c r="D46" s="20"/>
      <c r="E46" s="24"/>
      <c r="F46" s="20"/>
      <c r="G46" s="33">
        <v>0</v>
      </c>
    </row>
    <row r="47" spans="1:7" ht="45" x14ac:dyDescent="0.25">
      <c r="A47" s="15" t="s">
        <v>65</v>
      </c>
      <c r="B47" s="36" t="s">
        <v>66</v>
      </c>
      <c r="C47" s="6" t="s">
        <v>67</v>
      </c>
      <c r="D47" s="20">
        <v>3</v>
      </c>
      <c r="E47" s="28"/>
      <c r="F47" s="20">
        <f>D47*E47</f>
        <v>0</v>
      </c>
      <c r="G47" s="33">
        <v>6</v>
      </c>
    </row>
    <row r="48" spans="1:7" x14ac:dyDescent="0.25">
      <c r="A48" s="12"/>
      <c r="B48" s="36"/>
      <c r="C48" s="6"/>
      <c r="D48" s="20"/>
      <c r="E48" s="24"/>
      <c r="F48" s="20"/>
      <c r="G48" s="33">
        <v>0</v>
      </c>
    </row>
    <row r="49" spans="1:7" s="2" customFormat="1" ht="15.75" x14ac:dyDescent="0.25">
      <c r="A49" s="14" t="s">
        <v>68</v>
      </c>
      <c r="B49" s="38" t="s">
        <v>69</v>
      </c>
      <c r="C49" s="8" t="s">
        <v>7</v>
      </c>
      <c r="D49" s="21" t="s">
        <v>7</v>
      </c>
      <c r="E49" s="25"/>
      <c r="F49" s="21">
        <f>SUM(F51:F91)</f>
        <v>0</v>
      </c>
      <c r="G49" s="33">
        <v>0</v>
      </c>
    </row>
    <row r="50" spans="1:7" ht="30" x14ac:dyDescent="0.25">
      <c r="A50" s="15" t="s">
        <v>70</v>
      </c>
      <c r="B50" s="40" t="s">
        <v>221</v>
      </c>
      <c r="C50" s="6" t="s">
        <v>23</v>
      </c>
      <c r="D50" s="20"/>
      <c r="E50" s="24"/>
      <c r="F50" s="20"/>
      <c r="G50" s="33">
        <v>0</v>
      </c>
    </row>
    <row r="51" spans="1:7" x14ac:dyDescent="0.25">
      <c r="A51" s="15" t="s">
        <v>71</v>
      </c>
      <c r="B51" s="36" t="s">
        <v>72</v>
      </c>
      <c r="C51" s="6" t="s">
        <v>33</v>
      </c>
      <c r="D51" s="20">
        <v>2</v>
      </c>
      <c r="E51" s="28"/>
      <c r="F51" s="20">
        <f>D51*E51</f>
        <v>0</v>
      </c>
      <c r="G51" s="33">
        <v>6</v>
      </c>
    </row>
    <row r="52" spans="1:7" x14ac:dyDescent="0.25">
      <c r="A52" s="15" t="s">
        <v>73</v>
      </c>
      <c r="B52" s="36" t="s">
        <v>74</v>
      </c>
      <c r="C52" s="6" t="s">
        <v>33</v>
      </c>
      <c r="D52" s="20">
        <v>3</v>
      </c>
      <c r="E52" s="28"/>
      <c r="F52" s="20">
        <f>D52*E52</f>
        <v>0</v>
      </c>
      <c r="G52" s="33">
        <v>6</v>
      </c>
    </row>
    <row r="53" spans="1:7" x14ac:dyDescent="0.25">
      <c r="A53" s="27" t="s">
        <v>75</v>
      </c>
      <c r="B53" s="39" t="s">
        <v>233</v>
      </c>
      <c r="C53" s="6" t="s">
        <v>23</v>
      </c>
      <c r="D53" s="20"/>
      <c r="E53" s="24"/>
      <c r="F53" s="20"/>
      <c r="G53" s="33">
        <v>0</v>
      </c>
    </row>
    <row r="54" spans="1:7" ht="30" x14ac:dyDescent="0.25">
      <c r="A54" s="15" t="s">
        <v>76</v>
      </c>
      <c r="B54" s="36" t="s">
        <v>77</v>
      </c>
      <c r="C54" s="6" t="s">
        <v>33</v>
      </c>
      <c r="D54" s="20">
        <v>2</v>
      </c>
      <c r="E54" s="28"/>
      <c r="F54" s="20">
        <f>D54*E54</f>
        <v>0</v>
      </c>
      <c r="G54" s="33">
        <v>6</v>
      </c>
    </row>
    <row r="55" spans="1:7" x14ac:dyDescent="0.25">
      <c r="A55" s="27" t="s">
        <v>78</v>
      </c>
      <c r="B55" s="39" t="s">
        <v>234</v>
      </c>
      <c r="C55" s="6" t="s">
        <v>23</v>
      </c>
      <c r="D55" s="20"/>
      <c r="E55" s="24"/>
      <c r="F55" s="20"/>
      <c r="G55" s="33">
        <v>0</v>
      </c>
    </row>
    <row r="56" spans="1:7" ht="30" x14ac:dyDescent="0.25">
      <c r="A56" s="15" t="s">
        <v>79</v>
      </c>
      <c r="B56" s="36" t="s">
        <v>80</v>
      </c>
      <c r="C56" s="6" t="s">
        <v>33</v>
      </c>
      <c r="D56" s="20">
        <v>3</v>
      </c>
      <c r="E56" s="28"/>
      <c r="F56" s="20">
        <f>D56*E56</f>
        <v>0</v>
      </c>
      <c r="G56" s="33">
        <v>6</v>
      </c>
    </row>
    <row r="57" spans="1:7" x14ac:dyDescent="0.25">
      <c r="A57" s="27" t="s">
        <v>81</v>
      </c>
      <c r="B57" s="39" t="s">
        <v>235</v>
      </c>
      <c r="C57" s="6" t="s">
        <v>23</v>
      </c>
      <c r="D57" s="20"/>
      <c r="E57" s="24"/>
      <c r="F57" s="20"/>
      <c r="G57" s="33">
        <v>0</v>
      </c>
    </row>
    <row r="58" spans="1:7" x14ac:dyDescent="0.25">
      <c r="A58" s="15" t="s">
        <v>82</v>
      </c>
      <c r="B58" s="36" t="s">
        <v>83</v>
      </c>
      <c r="C58" s="6" t="s">
        <v>33</v>
      </c>
      <c r="D58" s="20">
        <v>3</v>
      </c>
      <c r="E58" s="28"/>
      <c r="F58" s="20">
        <f>D58*E58</f>
        <v>0</v>
      </c>
      <c r="G58" s="33">
        <v>6</v>
      </c>
    </row>
    <row r="59" spans="1:7" x14ac:dyDescent="0.25">
      <c r="A59" s="27" t="s">
        <v>84</v>
      </c>
      <c r="B59" s="39" t="s">
        <v>236</v>
      </c>
      <c r="C59" s="6" t="s">
        <v>23</v>
      </c>
      <c r="D59" s="20"/>
      <c r="E59" s="24"/>
      <c r="F59" s="20"/>
      <c r="G59" s="33">
        <v>0</v>
      </c>
    </row>
    <row r="60" spans="1:7" x14ac:dyDescent="0.25">
      <c r="A60" s="15" t="s">
        <v>85</v>
      </c>
      <c r="B60" s="36" t="s">
        <v>86</v>
      </c>
      <c r="C60" s="6" t="s">
        <v>33</v>
      </c>
      <c r="D60" s="20">
        <v>3</v>
      </c>
      <c r="E60" s="28"/>
      <c r="F60" s="20">
        <f>D60*E60</f>
        <v>0</v>
      </c>
      <c r="G60" s="33">
        <v>6</v>
      </c>
    </row>
    <row r="61" spans="1:7" ht="30" x14ac:dyDescent="0.25">
      <c r="A61" s="15" t="s">
        <v>87</v>
      </c>
      <c r="B61" s="36" t="s">
        <v>88</v>
      </c>
      <c r="C61" s="6" t="s">
        <v>33</v>
      </c>
      <c r="D61" s="20">
        <v>3</v>
      </c>
      <c r="E61" s="28"/>
      <c r="F61" s="20">
        <f>D61*E61</f>
        <v>0</v>
      </c>
      <c r="G61" s="33">
        <v>6</v>
      </c>
    </row>
    <row r="62" spans="1:7" x14ac:dyDescent="0.25">
      <c r="A62" s="15" t="s">
        <v>89</v>
      </c>
      <c r="B62" s="36" t="s">
        <v>90</v>
      </c>
      <c r="C62" s="6" t="s">
        <v>33</v>
      </c>
      <c r="D62" s="20">
        <v>9</v>
      </c>
      <c r="E62" s="28"/>
      <c r="F62" s="20">
        <f>D62*E62</f>
        <v>0</v>
      </c>
      <c r="G62" s="33">
        <v>6</v>
      </c>
    </row>
    <row r="63" spans="1:7" x14ac:dyDescent="0.25">
      <c r="A63" s="27" t="s">
        <v>91</v>
      </c>
      <c r="B63" s="39" t="s">
        <v>237</v>
      </c>
      <c r="C63" s="6" t="s">
        <v>23</v>
      </c>
      <c r="D63" s="20"/>
      <c r="E63" s="24"/>
      <c r="F63" s="20"/>
      <c r="G63" s="33">
        <v>0</v>
      </c>
    </row>
    <row r="64" spans="1:7" ht="30" x14ac:dyDescent="0.25">
      <c r="A64" s="15" t="s">
        <v>92</v>
      </c>
      <c r="B64" s="36" t="s">
        <v>93</v>
      </c>
      <c r="C64" s="6" t="s">
        <v>33</v>
      </c>
      <c r="D64" s="20">
        <v>3</v>
      </c>
      <c r="E64" s="28"/>
      <c r="F64" s="20">
        <f t="shared" ref="F64:F70" si="0">D64*E64</f>
        <v>0</v>
      </c>
      <c r="G64" s="33">
        <v>6</v>
      </c>
    </row>
    <row r="65" spans="1:7" x14ac:dyDescent="0.25">
      <c r="A65" s="15" t="s">
        <v>94</v>
      </c>
      <c r="B65" s="36" t="s">
        <v>95</v>
      </c>
      <c r="C65" s="6" t="s">
        <v>33</v>
      </c>
      <c r="D65" s="20">
        <v>3</v>
      </c>
      <c r="E65" s="28"/>
      <c r="F65" s="20">
        <f t="shared" si="0"/>
        <v>0</v>
      </c>
      <c r="G65" s="33">
        <v>6</v>
      </c>
    </row>
    <row r="66" spans="1:7" x14ac:dyDescent="0.25">
      <c r="A66" s="15" t="s">
        <v>96</v>
      </c>
      <c r="B66" s="44" t="s">
        <v>255</v>
      </c>
      <c r="C66" s="6" t="s">
        <v>33</v>
      </c>
      <c r="D66" s="20">
        <v>15</v>
      </c>
      <c r="E66" s="28"/>
      <c r="F66" s="20">
        <f t="shared" si="0"/>
        <v>0</v>
      </c>
      <c r="G66" s="33">
        <v>6</v>
      </c>
    </row>
    <row r="67" spans="1:7" x14ac:dyDescent="0.25">
      <c r="A67" s="15" t="s">
        <v>97</v>
      </c>
      <c r="B67" s="44" t="s">
        <v>254</v>
      </c>
      <c r="C67" s="6" t="s">
        <v>33</v>
      </c>
      <c r="D67" s="20">
        <v>15</v>
      </c>
      <c r="E67" s="28"/>
      <c r="F67" s="20">
        <f t="shared" si="0"/>
        <v>0</v>
      </c>
      <c r="G67" s="33">
        <v>6</v>
      </c>
    </row>
    <row r="68" spans="1:7" x14ac:dyDescent="0.25">
      <c r="A68" s="15" t="s">
        <v>98</v>
      </c>
      <c r="B68" s="44" t="s">
        <v>253</v>
      </c>
      <c r="C68" s="6" t="s">
        <v>33</v>
      </c>
      <c r="D68" s="20">
        <v>6</v>
      </c>
      <c r="E68" s="28"/>
      <c r="F68" s="20">
        <f t="shared" si="0"/>
        <v>0</v>
      </c>
      <c r="G68" s="33">
        <v>6</v>
      </c>
    </row>
    <row r="69" spans="1:7" x14ac:dyDescent="0.25">
      <c r="A69" s="15" t="s">
        <v>99</v>
      </c>
      <c r="B69" s="36" t="s">
        <v>100</v>
      </c>
      <c r="C69" s="6" t="s">
        <v>33</v>
      </c>
      <c r="D69" s="20">
        <v>3</v>
      </c>
      <c r="E69" s="28"/>
      <c r="F69" s="20">
        <f t="shared" si="0"/>
        <v>0</v>
      </c>
      <c r="G69" s="33">
        <v>6</v>
      </c>
    </row>
    <row r="70" spans="1:7" x14ac:dyDescent="0.25">
      <c r="A70" s="15" t="s">
        <v>101</v>
      </c>
      <c r="B70" s="36" t="s">
        <v>102</v>
      </c>
      <c r="C70" s="6" t="s">
        <v>33</v>
      </c>
      <c r="D70" s="20">
        <v>3</v>
      </c>
      <c r="E70" s="28"/>
      <c r="F70" s="20">
        <f t="shared" si="0"/>
        <v>0</v>
      </c>
      <c r="G70" s="33">
        <v>6</v>
      </c>
    </row>
    <row r="71" spans="1:7" x14ac:dyDescent="0.25">
      <c r="A71" s="27" t="s">
        <v>103</v>
      </c>
      <c r="B71" s="39" t="s">
        <v>238</v>
      </c>
      <c r="C71" s="6" t="s">
        <v>23</v>
      </c>
      <c r="D71" s="20"/>
      <c r="E71" s="24"/>
      <c r="F71" s="20"/>
      <c r="G71" s="33">
        <v>0</v>
      </c>
    </row>
    <row r="72" spans="1:7" ht="45" x14ac:dyDescent="0.25">
      <c r="A72" s="15" t="s">
        <v>104</v>
      </c>
      <c r="B72" s="36" t="s">
        <v>105</v>
      </c>
      <c r="C72" s="6" t="s">
        <v>67</v>
      </c>
      <c r="D72" s="20">
        <v>3</v>
      </c>
      <c r="E72" s="28"/>
      <c r="F72" s="20">
        <f>D72*E72</f>
        <v>0</v>
      </c>
      <c r="G72" s="33">
        <v>6</v>
      </c>
    </row>
    <row r="73" spans="1:7" x14ac:dyDescent="0.25">
      <c r="A73" s="15" t="s">
        <v>106</v>
      </c>
      <c r="B73" s="36" t="s">
        <v>107</v>
      </c>
      <c r="C73" s="6" t="s">
        <v>33</v>
      </c>
      <c r="D73" s="20">
        <v>3</v>
      </c>
      <c r="E73" s="28"/>
      <c r="F73" s="20">
        <f>D73*E73</f>
        <v>0</v>
      </c>
      <c r="G73" s="33">
        <v>6</v>
      </c>
    </row>
    <row r="74" spans="1:7" x14ac:dyDescent="0.25">
      <c r="A74" s="15" t="s">
        <v>108</v>
      </c>
      <c r="B74" s="36" t="s">
        <v>109</v>
      </c>
      <c r="C74" s="6" t="s">
        <v>33</v>
      </c>
      <c r="D74" s="20">
        <v>2</v>
      </c>
      <c r="E74" s="28"/>
      <c r="F74" s="20">
        <f>D74*E74</f>
        <v>0</v>
      </c>
      <c r="G74" s="33">
        <v>6</v>
      </c>
    </row>
    <row r="75" spans="1:7" ht="45" x14ac:dyDescent="0.25">
      <c r="A75" s="15" t="s">
        <v>110</v>
      </c>
      <c r="B75" s="40" t="s">
        <v>222</v>
      </c>
      <c r="C75" s="6" t="s">
        <v>23</v>
      </c>
      <c r="D75" s="20"/>
      <c r="E75" s="24"/>
      <c r="F75" s="20"/>
      <c r="G75" s="33">
        <v>0</v>
      </c>
    </row>
    <row r="76" spans="1:7" x14ac:dyDescent="0.25">
      <c r="A76" s="15" t="s">
        <v>111</v>
      </c>
      <c r="B76" s="36" t="s">
        <v>112</v>
      </c>
      <c r="C76" s="6" t="s">
        <v>33</v>
      </c>
      <c r="D76" s="20">
        <v>1</v>
      </c>
      <c r="E76" s="28"/>
      <c r="F76" s="20">
        <f>D76*E76</f>
        <v>0</v>
      </c>
      <c r="G76" s="33">
        <v>6</v>
      </c>
    </row>
    <row r="77" spans="1:7" x14ac:dyDescent="0.25">
      <c r="A77" s="15" t="s">
        <v>113</v>
      </c>
      <c r="B77" s="36" t="s">
        <v>114</v>
      </c>
      <c r="C77" s="6" t="s">
        <v>33</v>
      </c>
      <c r="D77" s="20">
        <v>1</v>
      </c>
      <c r="E77" s="28"/>
      <c r="F77" s="20">
        <f>D77*E77</f>
        <v>0</v>
      </c>
      <c r="G77" s="33">
        <v>6</v>
      </c>
    </row>
    <row r="78" spans="1:7" ht="30" x14ac:dyDescent="0.25">
      <c r="A78" s="15" t="s">
        <v>115</v>
      </c>
      <c r="B78" s="36" t="s">
        <v>116</v>
      </c>
      <c r="C78" s="6" t="s">
        <v>67</v>
      </c>
      <c r="D78" s="20">
        <v>1</v>
      </c>
      <c r="E78" s="28"/>
      <c r="F78" s="20">
        <f>D78*E78</f>
        <v>0</v>
      </c>
      <c r="G78" s="33">
        <v>6</v>
      </c>
    </row>
    <row r="79" spans="1:7" x14ac:dyDescent="0.25">
      <c r="A79" s="27" t="s">
        <v>117</v>
      </c>
      <c r="B79" s="39" t="s">
        <v>239</v>
      </c>
      <c r="C79" s="6" t="s">
        <v>23</v>
      </c>
      <c r="D79" s="20"/>
      <c r="E79" s="24"/>
      <c r="F79" s="20"/>
      <c r="G79" s="33">
        <v>0</v>
      </c>
    </row>
    <row r="80" spans="1:7" ht="30" x14ac:dyDescent="0.25">
      <c r="A80" s="15" t="s">
        <v>118</v>
      </c>
      <c r="B80" s="36" t="s">
        <v>119</v>
      </c>
      <c r="C80" s="6" t="s">
        <v>67</v>
      </c>
      <c r="D80" s="20">
        <v>1</v>
      </c>
      <c r="E80" s="28"/>
      <c r="F80" s="20">
        <f t="shared" ref="F80:F85" si="1">D80*E80</f>
        <v>0</v>
      </c>
      <c r="G80" s="33">
        <v>6</v>
      </c>
    </row>
    <row r="81" spans="1:7" ht="45" x14ac:dyDescent="0.25">
      <c r="A81" s="15" t="s">
        <v>120</v>
      </c>
      <c r="B81" s="36" t="s">
        <v>121</v>
      </c>
      <c r="C81" s="6" t="s">
        <v>67</v>
      </c>
      <c r="D81" s="20">
        <v>1</v>
      </c>
      <c r="E81" s="28"/>
      <c r="F81" s="20">
        <f t="shared" si="1"/>
        <v>0</v>
      </c>
      <c r="G81" s="33">
        <v>6</v>
      </c>
    </row>
    <row r="82" spans="1:7" ht="30" x14ac:dyDescent="0.25">
      <c r="A82" s="15" t="s">
        <v>122</v>
      </c>
      <c r="B82" s="36" t="s">
        <v>123</v>
      </c>
      <c r="C82" s="6" t="s">
        <v>67</v>
      </c>
      <c r="D82" s="20">
        <v>1</v>
      </c>
      <c r="E82" s="28"/>
      <c r="F82" s="20">
        <f t="shared" si="1"/>
        <v>0</v>
      </c>
      <c r="G82" s="33">
        <v>6</v>
      </c>
    </row>
    <row r="83" spans="1:7" ht="30" x14ac:dyDescent="0.25">
      <c r="A83" s="15" t="s">
        <v>124</v>
      </c>
      <c r="B83" s="36" t="s">
        <v>125</v>
      </c>
      <c r="C83" s="6" t="s">
        <v>67</v>
      </c>
      <c r="D83" s="20">
        <v>1</v>
      </c>
      <c r="E83" s="28"/>
      <c r="F83" s="20">
        <f t="shared" si="1"/>
        <v>0</v>
      </c>
      <c r="G83" s="33">
        <v>6</v>
      </c>
    </row>
    <row r="84" spans="1:7" ht="30" x14ac:dyDescent="0.25">
      <c r="A84" s="15" t="s">
        <v>126</v>
      </c>
      <c r="B84" s="36" t="s">
        <v>127</v>
      </c>
      <c r="C84" s="6" t="s">
        <v>128</v>
      </c>
      <c r="D84" s="20">
        <v>3</v>
      </c>
      <c r="E84" s="28"/>
      <c r="F84" s="20">
        <f t="shared" si="1"/>
        <v>0</v>
      </c>
      <c r="G84" s="33">
        <v>6</v>
      </c>
    </row>
    <row r="85" spans="1:7" ht="30" x14ac:dyDescent="0.25">
      <c r="A85" s="15" t="s">
        <v>129</v>
      </c>
      <c r="B85" s="36" t="s">
        <v>130</v>
      </c>
      <c r="C85" s="6" t="s">
        <v>128</v>
      </c>
      <c r="D85" s="20">
        <v>2</v>
      </c>
      <c r="E85" s="28"/>
      <c r="F85" s="20">
        <f t="shared" si="1"/>
        <v>0</v>
      </c>
      <c r="G85" s="33">
        <v>6</v>
      </c>
    </row>
    <row r="86" spans="1:7" x14ac:dyDescent="0.25">
      <c r="A86" s="27" t="s">
        <v>131</v>
      </c>
      <c r="B86" s="39" t="s">
        <v>240</v>
      </c>
      <c r="C86" s="6" t="s">
        <v>23</v>
      </c>
      <c r="D86" s="20"/>
      <c r="E86" s="24"/>
      <c r="F86" s="20"/>
      <c r="G86" s="33">
        <v>0</v>
      </c>
    </row>
    <row r="87" spans="1:7" ht="30" x14ac:dyDescent="0.25">
      <c r="A87" s="15" t="s">
        <v>132</v>
      </c>
      <c r="B87" s="36" t="s">
        <v>133</v>
      </c>
      <c r="C87" s="6" t="s">
        <v>67</v>
      </c>
      <c r="D87" s="20">
        <v>3</v>
      </c>
      <c r="E87" s="28"/>
      <c r="F87" s="20">
        <f>D87*E87</f>
        <v>0</v>
      </c>
      <c r="G87" s="33">
        <v>6</v>
      </c>
    </row>
    <row r="88" spans="1:7" ht="30" x14ac:dyDescent="0.25">
      <c r="A88" s="15" t="s">
        <v>134</v>
      </c>
      <c r="B88" s="36" t="s">
        <v>135</v>
      </c>
      <c r="C88" s="6" t="s">
        <v>67</v>
      </c>
      <c r="D88" s="20">
        <v>1</v>
      </c>
      <c r="E88" s="28"/>
      <c r="F88" s="20">
        <f>D88*E88</f>
        <v>0</v>
      </c>
      <c r="G88" s="33">
        <v>6</v>
      </c>
    </row>
    <row r="89" spans="1:7" x14ac:dyDescent="0.25">
      <c r="A89" s="15" t="s">
        <v>136</v>
      </c>
      <c r="B89" s="36" t="s">
        <v>137</v>
      </c>
      <c r="C89" s="6" t="s">
        <v>67</v>
      </c>
      <c r="D89" s="20">
        <v>5</v>
      </c>
      <c r="E89" s="28"/>
      <c r="F89" s="20">
        <f>D89*E89</f>
        <v>0</v>
      </c>
      <c r="G89" s="33">
        <v>6</v>
      </c>
    </row>
    <row r="90" spans="1:7" ht="30" x14ac:dyDescent="0.25">
      <c r="A90" s="15" t="s">
        <v>138</v>
      </c>
      <c r="B90" s="36" t="s">
        <v>139</v>
      </c>
      <c r="C90" s="6" t="s">
        <v>67</v>
      </c>
      <c r="D90" s="20">
        <v>1</v>
      </c>
      <c r="E90" s="28"/>
      <c r="F90" s="20">
        <f>D90*E90</f>
        <v>0</v>
      </c>
      <c r="G90" s="33">
        <v>6</v>
      </c>
    </row>
    <row r="91" spans="1:7" ht="45" x14ac:dyDescent="0.25">
      <c r="A91" s="15" t="s">
        <v>140</v>
      </c>
      <c r="B91" s="36" t="s">
        <v>141</v>
      </c>
      <c r="C91" s="6" t="s">
        <v>67</v>
      </c>
      <c r="D91" s="20">
        <v>3</v>
      </c>
      <c r="E91" s="28"/>
      <c r="F91" s="20">
        <f>D91*E91</f>
        <v>0</v>
      </c>
      <c r="G91" s="33">
        <v>6</v>
      </c>
    </row>
    <row r="92" spans="1:7" x14ac:dyDescent="0.25">
      <c r="A92" s="12"/>
      <c r="B92" s="36"/>
      <c r="C92" s="6"/>
      <c r="D92" s="20"/>
      <c r="E92" s="24"/>
      <c r="F92" s="20"/>
      <c r="G92" s="33">
        <v>0</v>
      </c>
    </row>
    <row r="93" spans="1:7" s="2" customFormat="1" ht="15.75" x14ac:dyDescent="0.25">
      <c r="A93" s="14" t="s">
        <v>142</v>
      </c>
      <c r="B93" s="38" t="s">
        <v>143</v>
      </c>
      <c r="C93" s="8" t="s">
        <v>7</v>
      </c>
      <c r="D93" s="21" t="s">
        <v>7</v>
      </c>
      <c r="E93" s="25"/>
      <c r="F93" s="21">
        <f>SUM(F99:F111)</f>
        <v>0</v>
      </c>
      <c r="G93" s="33">
        <v>0</v>
      </c>
    </row>
    <row r="94" spans="1:7" x14ac:dyDescent="0.25">
      <c r="A94" s="27" t="s">
        <v>144</v>
      </c>
      <c r="B94" s="39" t="s">
        <v>241</v>
      </c>
      <c r="C94" s="6" t="s">
        <v>23</v>
      </c>
      <c r="D94" s="20"/>
      <c r="E94" s="24"/>
      <c r="F94" s="20"/>
      <c r="G94" s="33">
        <v>0</v>
      </c>
    </row>
    <row r="95" spans="1:7" ht="90" x14ac:dyDescent="0.25">
      <c r="A95" s="15" t="s">
        <v>145</v>
      </c>
      <c r="B95" s="40" t="s">
        <v>223</v>
      </c>
      <c r="C95" s="6" t="s">
        <v>23</v>
      </c>
      <c r="D95" s="20"/>
      <c r="E95" s="24"/>
      <c r="F95" s="20"/>
      <c r="G95" s="33">
        <v>0</v>
      </c>
    </row>
    <row r="96" spans="1:7" ht="30" x14ac:dyDescent="0.25">
      <c r="A96" s="15" t="s">
        <v>146</v>
      </c>
      <c r="B96" s="40" t="s">
        <v>224</v>
      </c>
      <c r="C96" s="6" t="s">
        <v>23</v>
      </c>
      <c r="D96" s="20"/>
      <c r="E96" s="24"/>
      <c r="F96" s="20"/>
      <c r="G96" s="33">
        <v>0</v>
      </c>
    </row>
    <row r="97" spans="1:7" ht="30" x14ac:dyDescent="0.25">
      <c r="A97" s="15" t="s">
        <v>147</v>
      </c>
      <c r="B97" s="40" t="s">
        <v>225</v>
      </c>
      <c r="C97" s="6" t="s">
        <v>23</v>
      </c>
      <c r="D97" s="20"/>
      <c r="E97" s="24"/>
      <c r="F97" s="20"/>
      <c r="G97" s="33">
        <v>0</v>
      </c>
    </row>
    <row r="98" spans="1:7" x14ac:dyDescent="0.25">
      <c r="A98" s="27" t="s">
        <v>148</v>
      </c>
      <c r="B98" s="39" t="s">
        <v>242</v>
      </c>
      <c r="C98" s="6" t="s">
        <v>23</v>
      </c>
      <c r="D98" s="20"/>
      <c r="E98" s="24"/>
      <c r="F98" s="20"/>
      <c r="G98" s="33">
        <v>0</v>
      </c>
    </row>
    <row r="99" spans="1:7" x14ac:dyDescent="0.25">
      <c r="A99" s="15" t="s">
        <v>149</v>
      </c>
      <c r="B99" s="36" t="s">
        <v>150</v>
      </c>
      <c r="C99" s="6" t="s">
        <v>33</v>
      </c>
      <c r="D99" s="20">
        <v>3</v>
      </c>
      <c r="E99" s="28"/>
      <c r="F99" s="20">
        <f>D99*E99</f>
        <v>0</v>
      </c>
      <c r="G99" s="33">
        <v>6</v>
      </c>
    </row>
    <row r="100" spans="1:7" x14ac:dyDescent="0.25">
      <c r="A100" s="27" t="s">
        <v>151</v>
      </c>
      <c r="B100" s="39" t="s">
        <v>243</v>
      </c>
      <c r="C100" s="6" t="s">
        <v>23</v>
      </c>
      <c r="D100" s="20"/>
      <c r="E100" s="24"/>
      <c r="F100" s="20"/>
      <c r="G100" s="33">
        <v>0</v>
      </c>
    </row>
    <row r="101" spans="1:7" ht="30" x14ac:dyDescent="0.25">
      <c r="A101" s="15" t="s">
        <v>152</v>
      </c>
      <c r="B101" s="44" t="s">
        <v>252</v>
      </c>
      <c r="C101" s="6" t="s">
        <v>33</v>
      </c>
      <c r="D101" s="20">
        <v>3</v>
      </c>
      <c r="E101" s="28"/>
      <c r="F101" s="20">
        <f>D101*E101</f>
        <v>0</v>
      </c>
      <c r="G101" s="33">
        <v>6</v>
      </c>
    </row>
    <row r="102" spans="1:7" x14ac:dyDescent="0.25">
      <c r="A102" s="27" t="s">
        <v>153</v>
      </c>
      <c r="B102" s="39" t="s">
        <v>244</v>
      </c>
      <c r="C102" s="6" t="s">
        <v>23</v>
      </c>
      <c r="D102" s="20"/>
      <c r="E102" s="24"/>
      <c r="F102" s="20"/>
      <c r="G102" s="33">
        <v>0</v>
      </c>
    </row>
    <row r="103" spans="1:7" ht="60" x14ac:dyDescent="0.25">
      <c r="A103" s="15" t="s">
        <v>154</v>
      </c>
      <c r="B103" s="36" t="s">
        <v>155</v>
      </c>
      <c r="C103" s="6" t="s">
        <v>33</v>
      </c>
      <c r="D103" s="20">
        <v>4</v>
      </c>
      <c r="E103" s="28"/>
      <c r="F103" s="20">
        <f>D103*E103</f>
        <v>0</v>
      </c>
      <c r="G103" s="33">
        <v>6</v>
      </c>
    </row>
    <row r="104" spans="1:7" x14ac:dyDescent="0.25">
      <c r="A104" s="27" t="s">
        <v>156</v>
      </c>
      <c r="B104" s="39" t="s">
        <v>245</v>
      </c>
      <c r="C104" s="6" t="s">
        <v>23</v>
      </c>
      <c r="D104" s="20"/>
      <c r="E104" s="24"/>
      <c r="F104" s="20"/>
      <c r="G104" s="33">
        <v>0</v>
      </c>
    </row>
    <row r="105" spans="1:7" x14ac:dyDescent="0.25">
      <c r="A105" s="15" t="s">
        <v>157</v>
      </c>
      <c r="B105" s="36" t="s">
        <v>158</v>
      </c>
      <c r="C105" s="6" t="s">
        <v>61</v>
      </c>
      <c r="D105" s="20">
        <v>3</v>
      </c>
      <c r="E105" s="28"/>
      <c r="F105" s="20">
        <f>D105*E105</f>
        <v>0</v>
      </c>
      <c r="G105" s="33">
        <v>6</v>
      </c>
    </row>
    <row r="106" spans="1:7" ht="30" x14ac:dyDescent="0.25">
      <c r="A106" s="15" t="s">
        <v>159</v>
      </c>
      <c r="B106" s="36" t="s">
        <v>160</v>
      </c>
      <c r="C106" s="6" t="s">
        <v>61</v>
      </c>
      <c r="D106" s="20">
        <v>2</v>
      </c>
      <c r="E106" s="28"/>
      <c r="F106" s="20">
        <f>D106*E106</f>
        <v>0</v>
      </c>
      <c r="G106" s="33">
        <v>6</v>
      </c>
    </row>
    <row r="107" spans="1:7" x14ac:dyDescent="0.25">
      <c r="A107" s="15" t="s">
        <v>161</v>
      </c>
      <c r="B107" s="36" t="s">
        <v>162</v>
      </c>
      <c r="C107" s="6" t="s">
        <v>61</v>
      </c>
      <c r="D107" s="20">
        <v>6</v>
      </c>
      <c r="E107" s="28"/>
      <c r="F107" s="20">
        <f>D107*E107</f>
        <v>0</v>
      </c>
      <c r="G107" s="33">
        <v>6</v>
      </c>
    </row>
    <row r="108" spans="1:7" x14ac:dyDescent="0.25">
      <c r="A108" s="15" t="s">
        <v>163</v>
      </c>
      <c r="B108" s="36" t="s">
        <v>164</v>
      </c>
      <c r="C108" s="6" t="s">
        <v>61</v>
      </c>
      <c r="D108" s="20">
        <v>3</v>
      </c>
      <c r="E108" s="28"/>
      <c r="F108" s="20">
        <f>D108*E108</f>
        <v>0</v>
      </c>
      <c r="G108" s="33">
        <v>6</v>
      </c>
    </row>
    <row r="109" spans="1:7" ht="75" x14ac:dyDescent="0.25">
      <c r="A109" s="15" t="s">
        <v>165</v>
      </c>
      <c r="B109" s="36" t="s">
        <v>166</v>
      </c>
      <c r="C109" s="6" t="s">
        <v>67</v>
      </c>
      <c r="D109" s="20">
        <v>3</v>
      </c>
      <c r="E109" s="28"/>
      <c r="F109" s="20">
        <f>D109*E109</f>
        <v>0</v>
      </c>
      <c r="G109" s="33">
        <v>6</v>
      </c>
    </row>
    <row r="110" spans="1:7" x14ac:dyDescent="0.25">
      <c r="A110" s="27" t="s">
        <v>167</v>
      </c>
      <c r="B110" s="39" t="s">
        <v>246</v>
      </c>
      <c r="C110" s="6" t="s">
        <v>23</v>
      </c>
      <c r="D110" s="20"/>
      <c r="E110" s="24"/>
      <c r="F110" s="20"/>
      <c r="G110" s="33">
        <v>0</v>
      </c>
    </row>
    <row r="111" spans="1:7" ht="30" x14ac:dyDescent="0.25">
      <c r="A111" s="15" t="s">
        <v>168</v>
      </c>
      <c r="B111" s="36" t="s">
        <v>169</v>
      </c>
      <c r="C111" s="6" t="s">
        <v>67</v>
      </c>
      <c r="D111" s="20">
        <v>2</v>
      </c>
      <c r="E111" s="28"/>
      <c r="F111" s="20">
        <f>D111*E111</f>
        <v>0</v>
      </c>
      <c r="G111" s="33">
        <v>6</v>
      </c>
    </row>
    <row r="112" spans="1:7" x14ac:dyDescent="0.25">
      <c r="A112" s="12"/>
      <c r="B112" s="36"/>
      <c r="C112" s="6"/>
      <c r="D112" s="20"/>
      <c r="E112" s="24"/>
      <c r="F112" s="20"/>
      <c r="G112" s="33">
        <v>0</v>
      </c>
    </row>
    <row r="113" spans="1:7" x14ac:dyDescent="0.25">
      <c r="A113" s="12"/>
      <c r="B113" s="36"/>
      <c r="C113" s="6"/>
      <c r="D113" s="20"/>
      <c r="E113" s="24"/>
      <c r="F113" s="20"/>
      <c r="G113" s="33">
        <v>0</v>
      </c>
    </row>
    <row r="114" spans="1:7" s="2" customFormat="1" ht="15.75" x14ac:dyDescent="0.25">
      <c r="A114" s="14" t="s">
        <v>170</v>
      </c>
      <c r="B114" s="38" t="s">
        <v>171</v>
      </c>
      <c r="C114" s="8" t="s">
        <v>7</v>
      </c>
      <c r="D114" s="21" t="s">
        <v>7</v>
      </c>
      <c r="E114" s="25"/>
      <c r="F114" s="21">
        <f>F116</f>
        <v>0</v>
      </c>
      <c r="G114" s="33">
        <v>0</v>
      </c>
    </row>
    <row r="115" spans="1:7" x14ac:dyDescent="0.25">
      <c r="A115" s="12"/>
      <c r="B115" s="36"/>
      <c r="C115" s="6"/>
      <c r="D115" s="20"/>
      <c r="E115" s="24"/>
      <c r="F115" s="20"/>
      <c r="G115" s="33">
        <v>0</v>
      </c>
    </row>
    <row r="116" spans="1:7" s="2" customFormat="1" ht="15.75" x14ac:dyDescent="0.25">
      <c r="A116" s="14" t="s">
        <v>172</v>
      </c>
      <c r="B116" s="38" t="s">
        <v>173</v>
      </c>
      <c r="C116" s="8" t="s">
        <v>7</v>
      </c>
      <c r="D116" s="21" t="s">
        <v>7</v>
      </c>
      <c r="E116" s="25"/>
      <c r="F116" s="21">
        <f>F117</f>
        <v>0</v>
      </c>
      <c r="G116" s="33">
        <v>0</v>
      </c>
    </row>
    <row r="117" spans="1:7" ht="30" x14ac:dyDescent="0.25">
      <c r="A117" s="15" t="s">
        <v>174</v>
      </c>
      <c r="B117" s="36" t="s">
        <v>175</v>
      </c>
      <c r="C117" s="6" t="s">
        <v>176</v>
      </c>
      <c r="D117" s="20">
        <v>200</v>
      </c>
      <c r="E117" s="28"/>
      <c r="F117" s="20">
        <f>D117*E117</f>
        <v>0</v>
      </c>
      <c r="G117" s="33">
        <v>6</v>
      </c>
    </row>
    <row r="118" spans="1:7" x14ac:dyDescent="0.25">
      <c r="A118" s="12"/>
      <c r="B118" s="36"/>
      <c r="C118" s="6"/>
      <c r="D118" s="20"/>
      <c r="E118" s="24"/>
      <c r="F118" s="20"/>
      <c r="G118" s="33">
        <v>0</v>
      </c>
    </row>
    <row r="119" spans="1:7" x14ac:dyDescent="0.25">
      <c r="A119" s="12"/>
      <c r="B119" s="36"/>
      <c r="C119" s="6"/>
      <c r="D119" s="20"/>
      <c r="E119" s="24"/>
      <c r="F119" s="20"/>
      <c r="G119" s="33">
        <v>0</v>
      </c>
    </row>
    <row r="120" spans="1:7" s="2" customFormat="1" ht="15.75" x14ac:dyDescent="0.25">
      <c r="A120" s="14" t="s">
        <v>177</v>
      </c>
      <c r="B120" s="38" t="s">
        <v>178</v>
      </c>
      <c r="C120" s="8" t="s">
        <v>7</v>
      </c>
      <c r="D120" s="21" t="s">
        <v>7</v>
      </c>
      <c r="E120" s="25"/>
      <c r="F120" s="21">
        <f>F122</f>
        <v>0</v>
      </c>
      <c r="G120" s="33">
        <v>0</v>
      </c>
    </row>
    <row r="121" spans="1:7" x14ac:dyDescent="0.25">
      <c r="A121" s="12"/>
      <c r="B121" s="36"/>
      <c r="C121" s="6"/>
      <c r="D121" s="20"/>
      <c r="E121" s="24"/>
      <c r="F121" s="20"/>
      <c r="G121" s="33">
        <v>0</v>
      </c>
    </row>
    <row r="122" spans="1:7" s="2" customFormat="1" ht="15.75" x14ac:dyDescent="0.25">
      <c r="A122" s="14" t="s">
        <v>179</v>
      </c>
      <c r="B122" s="38" t="s">
        <v>180</v>
      </c>
      <c r="C122" s="8" t="s">
        <v>7</v>
      </c>
      <c r="D122" s="21" t="s">
        <v>7</v>
      </c>
      <c r="E122" s="25"/>
      <c r="F122" s="21">
        <f>F123</f>
        <v>0</v>
      </c>
      <c r="G122" s="33">
        <v>0</v>
      </c>
    </row>
    <row r="123" spans="1:7" x14ac:dyDescent="0.25">
      <c r="A123" s="15" t="s">
        <v>181</v>
      </c>
      <c r="B123" s="36" t="s">
        <v>182</v>
      </c>
      <c r="C123" s="6" t="s">
        <v>33</v>
      </c>
      <c r="D123" s="20">
        <v>10</v>
      </c>
      <c r="E123" s="28"/>
      <c r="F123" s="20">
        <f>D123*E123</f>
        <v>0</v>
      </c>
      <c r="G123" s="33">
        <v>6</v>
      </c>
    </row>
    <row r="124" spans="1:7" x14ac:dyDescent="0.25">
      <c r="A124" s="12"/>
      <c r="B124" s="36"/>
      <c r="C124" s="6"/>
      <c r="D124" s="20"/>
      <c r="E124" s="24"/>
      <c r="F124" s="20"/>
      <c r="G124" s="33">
        <v>0</v>
      </c>
    </row>
    <row r="125" spans="1:7" x14ac:dyDescent="0.25">
      <c r="A125" s="12"/>
      <c r="B125" s="36"/>
      <c r="C125" s="6"/>
      <c r="D125" s="20"/>
      <c r="E125" s="24"/>
      <c r="F125" s="20"/>
      <c r="G125" s="33">
        <v>0</v>
      </c>
    </row>
    <row r="126" spans="1:7" s="2" customFormat="1" ht="15.75" x14ac:dyDescent="0.25">
      <c r="A126" s="14" t="s">
        <v>183</v>
      </c>
      <c r="B126" s="38" t="s">
        <v>184</v>
      </c>
      <c r="C126" s="8" t="s">
        <v>7</v>
      </c>
      <c r="D126" s="21" t="s">
        <v>7</v>
      </c>
      <c r="E126" s="25"/>
      <c r="F126" s="21">
        <f>F128</f>
        <v>0</v>
      </c>
      <c r="G126" s="33">
        <v>0</v>
      </c>
    </row>
    <row r="127" spans="1:7" x14ac:dyDescent="0.25">
      <c r="A127" s="12"/>
      <c r="B127" s="36"/>
      <c r="C127" s="6"/>
      <c r="D127" s="20"/>
      <c r="E127" s="24"/>
      <c r="F127" s="20"/>
      <c r="G127" s="33">
        <v>0</v>
      </c>
    </row>
    <row r="128" spans="1:7" s="2" customFormat="1" ht="15.75" x14ac:dyDescent="0.25">
      <c r="A128" s="14" t="s">
        <v>185</v>
      </c>
      <c r="B128" s="38" t="s">
        <v>186</v>
      </c>
      <c r="C128" s="8" t="s">
        <v>7</v>
      </c>
      <c r="D128" s="21" t="s">
        <v>7</v>
      </c>
      <c r="E128" s="25"/>
      <c r="F128" s="21">
        <f>F129</f>
        <v>0</v>
      </c>
      <c r="G128" s="33">
        <v>0</v>
      </c>
    </row>
    <row r="129" spans="1:7" ht="30" x14ac:dyDescent="0.25">
      <c r="A129" s="15" t="s">
        <v>187</v>
      </c>
      <c r="B129" s="36" t="s">
        <v>188</v>
      </c>
      <c r="C129" s="6" t="s">
        <v>176</v>
      </c>
      <c r="D129" s="20">
        <v>400</v>
      </c>
      <c r="E129" s="28"/>
      <c r="F129" s="20">
        <f>D129*E129</f>
        <v>0</v>
      </c>
      <c r="G129" s="33">
        <v>6</v>
      </c>
    </row>
    <row r="130" spans="1:7" x14ac:dyDescent="0.25">
      <c r="A130" s="12"/>
      <c r="B130" s="36"/>
      <c r="C130" s="6"/>
      <c r="D130" s="20"/>
      <c r="E130" s="24"/>
      <c r="F130" s="20"/>
      <c r="G130" s="33">
        <v>0</v>
      </c>
    </row>
    <row r="131" spans="1:7" x14ac:dyDescent="0.25">
      <c r="A131" s="12"/>
      <c r="B131" s="36"/>
      <c r="C131" s="6"/>
      <c r="D131" s="20"/>
      <c r="E131" s="24"/>
      <c r="F131" s="20"/>
      <c r="G131" s="33">
        <v>0</v>
      </c>
    </row>
    <row r="132" spans="1:7" s="2" customFormat="1" ht="15.75" x14ac:dyDescent="0.25">
      <c r="A132" s="14" t="s">
        <v>189</v>
      </c>
      <c r="B132" s="38" t="s">
        <v>190</v>
      </c>
      <c r="C132" s="8" t="s">
        <v>7</v>
      </c>
      <c r="D132" s="21" t="s">
        <v>7</v>
      </c>
      <c r="E132" s="25"/>
      <c r="F132" s="21">
        <f>F134</f>
        <v>0</v>
      </c>
      <c r="G132" s="33">
        <v>0</v>
      </c>
    </row>
    <row r="133" spans="1:7" x14ac:dyDescent="0.25">
      <c r="A133" s="12"/>
      <c r="B133" s="36"/>
      <c r="C133" s="6"/>
      <c r="D133" s="20"/>
      <c r="E133" s="24"/>
      <c r="F133" s="20"/>
      <c r="G133" s="33">
        <v>0</v>
      </c>
    </row>
    <row r="134" spans="1:7" s="2" customFormat="1" ht="15.75" x14ac:dyDescent="0.25">
      <c r="A134" s="14" t="s">
        <v>191</v>
      </c>
      <c r="B134" s="38" t="s">
        <v>192</v>
      </c>
      <c r="C134" s="8" t="s">
        <v>7</v>
      </c>
      <c r="D134" s="21" t="s">
        <v>7</v>
      </c>
      <c r="E134" s="25"/>
      <c r="F134" s="21">
        <f>SUM(F135:F147)</f>
        <v>0</v>
      </c>
      <c r="G134" s="33">
        <v>0</v>
      </c>
    </row>
    <row r="135" spans="1:7" x14ac:dyDescent="0.25">
      <c r="A135" s="15" t="s">
        <v>193</v>
      </c>
      <c r="B135" s="36" t="s">
        <v>194</v>
      </c>
      <c r="C135" s="6" t="s">
        <v>67</v>
      </c>
      <c r="D135" s="20">
        <v>3</v>
      </c>
      <c r="E135" s="28"/>
      <c r="F135" s="20">
        <f t="shared" ref="F135:F147" si="2">D135*E135</f>
        <v>0</v>
      </c>
      <c r="G135" s="33">
        <v>6</v>
      </c>
    </row>
    <row r="136" spans="1:7" ht="30" x14ac:dyDescent="0.25">
      <c r="A136" s="15" t="s">
        <v>195</v>
      </c>
      <c r="B136" s="36" t="s">
        <v>196</v>
      </c>
      <c r="C136" s="6" t="s">
        <v>33</v>
      </c>
      <c r="D136" s="20">
        <v>3</v>
      </c>
      <c r="E136" s="28"/>
      <c r="F136" s="20">
        <f t="shared" si="2"/>
        <v>0</v>
      </c>
      <c r="G136" s="33">
        <v>6</v>
      </c>
    </row>
    <row r="137" spans="1:7" x14ac:dyDescent="0.25">
      <c r="A137" s="15" t="s">
        <v>197</v>
      </c>
      <c r="B137" s="36" t="s">
        <v>198</v>
      </c>
      <c r="C137" s="6" t="s">
        <v>33</v>
      </c>
      <c r="D137" s="20">
        <v>3</v>
      </c>
      <c r="E137" s="28"/>
      <c r="F137" s="20">
        <f t="shared" si="2"/>
        <v>0</v>
      </c>
      <c r="G137" s="33">
        <v>6</v>
      </c>
    </row>
    <row r="138" spans="1:7" x14ac:dyDescent="0.25">
      <c r="A138" s="15" t="s">
        <v>199</v>
      </c>
      <c r="B138" s="36" t="s">
        <v>200</v>
      </c>
      <c r="C138" s="6" t="s">
        <v>33</v>
      </c>
      <c r="D138" s="20">
        <v>3</v>
      </c>
      <c r="E138" s="28"/>
      <c r="F138" s="20">
        <f t="shared" si="2"/>
        <v>0</v>
      </c>
      <c r="G138" s="33">
        <v>6</v>
      </c>
    </row>
    <row r="139" spans="1:7" x14ac:dyDescent="0.25">
      <c r="A139" s="15" t="s">
        <v>201</v>
      </c>
      <c r="B139" s="36" t="s">
        <v>202</v>
      </c>
      <c r="C139" s="6" t="s">
        <v>33</v>
      </c>
      <c r="D139" s="20">
        <v>3</v>
      </c>
      <c r="E139" s="28"/>
      <c r="F139" s="20">
        <f t="shared" si="2"/>
        <v>0</v>
      </c>
      <c r="G139" s="33">
        <v>6</v>
      </c>
    </row>
    <row r="140" spans="1:7" ht="30" x14ac:dyDescent="0.25">
      <c r="A140" s="15" t="s">
        <v>203</v>
      </c>
      <c r="B140" s="36" t="s">
        <v>204</v>
      </c>
      <c r="C140" s="6" t="s">
        <v>21</v>
      </c>
      <c r="D140" s="20">
        <v>10.5</v>
      </c>
      <c r="E140" s="28"/>
      <c r="F140" s="20">
        <f t="shared" si="2"/>
        <v>0</v>
      </c>
      <c r="G140" s="33">
        <v>6</v>
      </c>
    </row>
    <row r="141" spans="1:7" x14ac:dyDescent="0.25">
      <c r="A141" s="15" t="s">
        <v>205</v>
      </c>
      <c r="B141" s="36" t="s">
        <v>206</v>
      </c>
      <c r="C141" s="6" t="s">
        <v>33</v>
      </c>
      <c r="D141" s="20">
        <v>3</v>
      </c>
      <c r="E141" s="28"/>
      <c r="F141" s="20">
        <f t="shared" si="2"/>
        <v>0</v>
      </c>
      <c r="G141" s="33">
        <v>6</v>
      </c>
    </row>
    <row r="142" spans="1:7" x14ac:dyDescent="0.25">
      <c r="A142" s="15" t="s">
        <v>207</v>
      </c>
      <c r="B142" s="36" t="s">
        <v>208</v>
      </c>
      <c r="C142" s="6" t="s">
        <v>33</v>
      </c>
      <c r="D142" s="20">
        <v>3</v>
      </c>
      <c r="E142" s="28"/>
      <c r="F142" s="20">
        <f t="shared" si="2"/>
        <v>0</v>
      </c>
      <c r="G142" s="33">
        <v>6</v>
      </c>
    </row>
    <row r="143" spans="1:7" ht="30" x14ac:dyDescent="0.25">
      <c r="A143" s="15" t="s">
        <v>209</v>
      </c>
      <c r="B143" s="36" t="s">
        <v>210</v>
      </c>
      <c r="C143" s="6" t="s">
        <v>33</v>
      </c>
      <c r="D143" s="20">
        <v>3</v>
      </c>
      <c r="E143" s="28"/>
      <c r="F143" s="20">
        <f t="shared" si="2"/>
        <v>0</v>
      </c>
      <c r="G143" s="33">
        <v>6</v>
      </c>
    </row>
    <row r="144" spans="1:7" ht="30" x14ac:dyDescent="0.25">
      <c r="A144" s="15" t="s">
        <v>211</v>
      </c>
      <c r="B144" s="36" t="s">
        <v>212</v>
      </c>
      <c r="C144" s="6" t="s">
        <v>67</v>
      </c>
      <c r="D144" s="20">
        <v>3</v>
      </c>
      <c r="E144" s="28"/>
      <c r="F144" s="20">
        <f t="shared" si="2"/>
        <v>0</v>
      </c>
      <c r="G144" s="33">
        <v>6</v>
      </c>
    </row>
    <row r="145" spans="1:7" x14ac:dyDescent="0.25">
      <c r="A145" s="15" t="s">
        <v>213</v>
      </c>
      <c r="B145" s="36" t="s">
        <v>214</v>
      </c>
      <c r="C145" s="6" t="s">
        <v>67</v>
      </c>
      <c r="D145" s="20">
        <v>3</v>
      </c>
      <c r="E145" s="28"/>
      <c r="F145" s="20">
        <f t="shared" si="2"/>
        <v>0</v>
      </c>
      <c r="G145" s="33">
        <v>6</v>
      </c>
    </row>
    <row r="146" spans="1:7" x14ac:dyDescent="0.25">
      <c r="A146" s="15" t="s">
        <v>215</v>
      </c>
      <c r="B146" s="36" t="s">
        <v>216</v>
      </c>
      <c r="C146" s="6" t="s">
        <v>67</v>
      </c>
      <c r="D146" s="20">
        <v>3</v>
      </c>
      <c r="E146" s="28"/>
      <c r="F146" s="20">
        <f t="shared" si="2"/>
        <v>0</v>
      </c>
      <c r="G146" s="33">
        <v>6</v>
      </c>
    </row>
    <row r="147" spans="1:7" x14ac:dyDescent="0.25">
      <c r="A147" s="15" t="s">
        <v>217</v>
      </c>
      <c r="B147" s="36" t="s">
        <v>218</v>
      </c>
      <c r="C147" s="6" t="s">
        <v>67</v>
      </c>
      <c r="D147" s="20">
        <v>1</v>
      </c>
      <c r="E147" s="28"/>
      <c r="F147" s="20">
        <f t="shared" si="2"/>
        <v>0</v>
      </c>
      <c r="G147" s="33">
        <v>6</v>
      </c>
    </row>
    <row r="148" spans="1:7" x14ac:dyDescent="0.25">
      <c r="A148" s="15"/>
      <c r="B148" s="36"/>
      <c r="C148" s="6"/>
      <c r="D148" s="20"/>
      <c r="E148" s="24"/>
      <c r="F148" s="20"/>
      <c r="G148" s="33"/>
    </row>
    <row r="149" spans="1:7" ht="15.75" x14ac:dyDescent="0.25">
      <c r="A149" s="15"/>
      <c r="B149" s="38" t="s">
        <v>247</v>
      </c>
      <c r="C149" s="6"/>
      <c r="D149" s="20"/>
      <c r="E149" s="24"/>
      <c r="F149" s="29" t="e">
        <f>IF(OR(COUNTIFS(E13:E147,"",G13:G147,6)&gt;0,COUNTIFS(E13:E147,0,G13:G147,6)&gt;0),NA(),SUMIFS(F13:F147,G13:G147,6))</f>
        <v>#N/A</v>
      </c>
      <c r="G149" s="33"/>
    </row>
    <row r="150" spans="1:7" ht="16.5" thickBot="1" x14ac:dyDescent="0.3">
      <c r="A150" s="15"/>
      <c r="B150" s="38" t="s">
        <v>250</v>
      </c>
      <c r="C150" s="6"/>
      <c r="D150" s="20"/>
      <c r="E150" s="30"/>
      <c r="F150" s="29" t="e">
        <f>F149*E150</f>
        <v>#N/A</v>
      </c>
      <c r="G150" s="33"/>
    </row>
    <row r="151" spans="1:7" ht="19.5" thickBot="1" x14ac:dyDescent="0.35">
      <c r="A151" s="15"/>
      <c r="B151" s="38" t="s">
        <v>251</v>
      </c>
      <c r="C151" s="6"/>
      <c r="D151" s="20"/>
      <c r="E151" s="32"/>
      <c r="F151" s="43" t="e">
        <f>F149-F150</f>
        <v>#N/A</v>
      </c>
    </row>
    <row r="152" spans="1:7" ht="15.75" x14ac:dyDescent="0.25">
      <c r="A152" s="15"/>
      <c r="B152" s="38" t="s">
        <v>248</v>
      </c>
      <c r="C152" s="6"/>
      <c r="D152" s="20"/>
      <c r="E152" s="24"/>
      <c r="F152" s="31" t="e">
        <f>F151*0.18</f>
        <v>#N/A</v>
      </c>
    </row>
    <row r="153" spans="1:7" ht="15.75" x14ac:dyDescent="0.25">
      <c r="A153" s="15"/>
      <c r="B153" s="38" t="s">
        <v>249</v>
      </c>
      <c r="C153" s="6"/>
      <c r="D153" s="20"/>
      <c r="E153" s="24"/>
      <c r="F153" s="29" t="e">
        <f>F151+F152</f>
        <v>#N/A</v>
      </c>
    </row>
    <row r="154" spans="1:7" x14ac:dyDescent="0.25">
      <c r="A154" s="15"/>
      <c r="B154" s="36"/>
      <c r="C154" s="6"/>
      <c r="D154" s="20"/>
      <c r="E154" s="24"/>
      <c r="F154" s="20"/>
    </row>
    <row r="155" spans="1:7" x14ac:dyDescent="0.25">
      <c r="A155" s="16"/>
      <c r="B155" s="41"/>
      <c r="C155" s="9"/>
      <c r="D155" s="22"/>
      <c r="E155" s="26"/>
      <c r="F155" s="26"/>
    </row>
  </sheetData>
  <sheetProtection algorithmName="SHA-512" hashValue="Et6IIxnEujuWTFCJSBKnaIH/xEseqtnWKxjEdwYLAptTI/PoyPb1oYVKpNcn45nv6B3zLmEUhj5ehOKdaSmUdw==" saltValue="o2MAvo+smfC9nCFjcSR3IA==" spinCount="100000" sheet="1" objects="1" scenarios="1"/>
  <autoFilter ref="A5:F147" xr:uid="{00000000-0001-0000-0000-000000000000}"/>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החלפת_משאבות_בת_ש_ו_לביוב_קיימת</vt:lpstr>
      <vt:lpstr>החלפת_משאבות_בת_ש_ו_לביוב_קיימת!Print_Area</vt:lpstr>
      <vt:lpstr>החלפת_משאבות_בת_ש_ו_לביוב_קיימת!Print_Titles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אריה רוטנברג</cp:lastModifiedBy>
  <cp:lastPrinted>2026-03-26T08:00:57Z</cp:lastPrinted>
  <dcterms:created xsi:type="dcterms:W3CDTF">2026-02-26T06:01:37Z</dcterms:created>
  <dcterms:modified xsi:type="dcterms:W3CDTF">2026-03-26T08:01:52Z</dcterms:modified>
</cp:coreProperties>
</file>