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Tender\מכרזים\מכרז מקטע C 97-2025-544-3988\לאתר\"/>
    </mc:Choice>
  </mc:AlternateContent>
  <xr:revisionPtr revIDLastSave="0" documentId="8_{30789219-B4F0-4262-8049-9B3C6E345D82}" xr6:coauthVersionLast="47" xr6:coauthVersionMax="47" xr10:uidLastSave="{00000000-0000-0000-0000-000000000000}"/>
  <bookViews>
    <workbookView xWindow="-120" yWindow="-120" windowWidth="29040" windowHeight="15720" xr2:uid="{00000000-000D-0000-FFFF-FFFF00000000}"/>
  </bookViews>
  <sheets>
    <sheet name="כתב כמויות למילוי" sheetId="3" r:id="rId1"/>
  </sheets>
  <definedNames>
    <definedName name="_xlnm._FilterDatabase" localSheetId="0" hidden="1">'כתב כמויות למילוי'!$A$2:$F$235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3" l="1"/>
  <c r="F14" i="3"/>
  <c r="F15" i="3"/>
  <c r="F16" i="3"/>
  <c r="F17" i="3"/>
  <c r="F18" i="3"/>
  <c r="F19" i="3"/>
  <c r="F20" i="3"/>
  <c r="F21" i="3"/>
  <c r="F22" i="3"/>
  <c r="F23" i="3"/>
  <c r="F24" i="3"/>
  <c r="F25" i="3"/>
  <c r="F26" i="3"/>
  <c r="F27" i="3"/>
  <c r="F28" i="3"/>
  <c r="F29" i="3"/>
  <c r="F30" i="3"/>
  <c r="F31" i="3"/>
  <c r="F32" i="3"/>
  <c r="F33" i="3"/>
  <c r="F35" i="3"/>
  <c r="F34" i="3" s="1"/>
  <c r="F36" i="3"/>
  <c r="F37" i="3"/>
  <c r="F42" i="3"/>
  <c r="F41" i="3" s="1"/>
  <c r="F43" i="3"/>
  <c r="F44" i="3"/>
  <c r="F45" i="3"/>
  <c r="F46" i="3"/>
  <c r="F49" i="3"/>
  <c r="F50" i="3"/>
  <c r="F51" i="3"/>
  <c r="F52" i="3"/>
  <c r="F53" i="3"/>
  <c r="F54" i="3"/>
  <c r="F55" i="3"/>
  <c r="F56" i="3"/>
  <c r="F57" i="3"/>
  <c r="F58" i="3"/>
  <c r="F59" i="3"/>
  <c r="F60" i="3"/>
  <c r="F63" i="3"/>
  <c r="F64" i="3"/>
  <c r="F65" i="3"/>
  <c r="F66" i="3"/>
  <c r="F67" i="3"/>
  <c r="F68" i="3"/>
  <c r="F69" i="3"/>
  <c r="F75" i="3"/>
  <c r="F76" i="3"/>
  <c r="F77" i="3"/>
  <c r="F79" i="3"/>
  <c r="F81" i="3"/>
  <c r="F82" i="3"/>
  <c r="F83" i="3"/>
  <c r="F85" i="3"/>
  <c r="F86" i="3"/>
  <c r="F89" i="3"/>
  <c r="F90" i="3"/>
  <c r="F92" i="3"/>
  <c r="F94" i="3"/>
  <c r="F93" i="3" s="1"/>
  <c r="F95" i="3"/>
  <c r="F96" i="3"/>
  <c r="F99" i="3"/>
  <c r="F100" i="3"/>
  <c r="F102" i="3"/>
  <c r="F103" i="3"/>
  <c r="F104" i="3"/>
  <c r="F105" i="3"/>
  <c r="F106" i="3"/>
  <c r="F107" i="3"/>
  <c r="F109" i="3"/>
  <c r="F110" i="3"/>
  <c r="F111" i="3"/>
  <c r="F113" i="3"/>
  <c r="F114" i="3"/>
  <c r="F115" i="3"/>
  <c r="F116" i="3"/>
  <c r="F118" i="3"/>
  <c r="F119" i="3"/>
  <c r="F121" i="3"/>
  <c r="F123" i="3"/>
  <c r="F125" i="3"/>
  <c r="F126" i="3"/>
  <c r="F127" i="3"/>
  <c r="F128" i="3"/>
  <c r="F129" i="3"/>
  <c r="F130" i="3"/>
  <c r="F131" i="3"/>
  <c r="F132" i="3"/>
  <c r="F134" i="3"/>
  <c r="F135" i="3"/>
  <c r="F137" i="3"/>
  <c r="F139" i="3"/>
  <c r="F141" i="3"/>
  <c r="F142" i="3"/>
  <c r="F143" i="3"/>
  <c r="F145" i="3"/>
  <c r="F146" i="3"/>
  <c r="F147" i="3"/>
  <c r="F148" i="3"/>
  <c r="F149" i="3"/>
  <c r="F150" i="3"/>
  <c r="F151" i="3"/>
  <c r="F152" i="3"/>
  <c r="F153" i="3"/>
  <c r="F156" i="3"/>
  <c r="F157" i="3"/>
  <c r="F158" i="3"/>
  <c r="F160" i="3"/>
  <c r="F161" i="3"/>
  <c r="F162" i="3"/>
  <c r="F163" i="3"/>
  <c r="F164" i="3"/>
  <c r="F166" i="3"/>
  <c r="F167" i="3"/>
  <c r="F169" i="3"/>
  <c r="F170" i="3"/>
  <c r="F172" i="3"/>
  <c r="F173" i="3"/>
  <c r="F174" i="3"/>
  <c r="F175" i="3"/>
  <c r="F176" i="3"/>
  <c r="F177" i="3"/>
  <c r="F178" i="3"/>
  <c r="F179" i="3"/>
  <c r="F180" i="3"/>
  <c r="F182" i="3"/>
  <c r="F181" i="3" s="1"/>
  <c r="F183" i="3"/>
  <c r="F184" i="3"/>
  <c r="F185" i="3"/>
  <c r="F186" i="3"/>
  <c r="F187" i="3"/>
  <c r="F188" i="3"/>
  <c r="F189" i="3"/>
  <c r="F190" i="3"/>
  <c r="F191" i="3"/>
  <c r="F192" i="3"/>
  <c r="F193" i="3"/>
  <c r="F194" i="3"/>
  <c r="F195" i="3"/>
  <c r="F197" i="3"/>
  <c r="F196" i="3" s="1"/>
  <c r="F199" i="3"/>
  <c r="F200" i="3"/>
  <c r="F201" i="3"/>
  <c r="F203" i="3"/>
  <c r="F204" i="3"/>
  <c r="F205" i="3"/>
  <c r="F206" i="3"/>
  <c r="F207" i="3"/>
  <c r="F208" i="3"/>
  <c r="F209" i="3"/>
  <c r="F210" i="3"/>
  <c r="F211" i="3"/>
  <c r="F212" i="3"/>
  <c r="F213" i="3"/>
  <c r="F214" i="3"/>
  <c r="F215" i="3"/>
  <c r="F216" i="3"/>
  <c r="F217" i="3"/>
  <c r="F218" i="3"/>
  <c r="F219" i="3"/>
  <c r="F220" i="3"/>
  <c r="F221" i="3"/>
  <c r="F222" i="3"/>
  <c r="F224" i="3"/>
  <c r="F225" i="3"/>
  <c r="F226" i="3"/>
  <c r="F227" i="3"/>
  <c r="F229" i="3"/>
  <c r="F228" i="3" s="1"/>
  <c r="F230" i="3"/>
  <c r="F39" i="3" l="1"/>
  <c r="F223" i="3"/>
  <c r="F202" i="3"/>
  <c r="F171" i="3"/>
  <c r="F154" i="3"/>
  <c r="F97" i="3"/>
  <c r="F72" i="3"/>
  <c r="F62" i="3"/>
  <c r="F61" i="3" s="1"/>
  <c r="F47" i="3"/>
  <c r="F40" i="3"/>
  <c r="F12" i="3"/>
  <c r="F11" i="3" s="1"/>
  <c r="F10" i="3" s="1"/>
  <c r="F70" i="3" l="1"/>
  <c r="F231" i="3" s="1"/>
  <c r="F233" i="3" s="1"/>
  <c r="F234" i="3" s="1"/>
  <c r="F235" i="3" l="1"/>
</calcChain>
</file>

<file path=xl/sharedStrings.xml><?xml version="1.0" encoding="utf-8"?>
<sst xmlns="http://schemas.openxmlformats.org/spreadsheetml/2006/main" count="704" uniqueCount="456">
  <si>
    <t>מכרז מספר 97-2025/544-3988</t>
  </si>
  <si>
    <t>סעיף</t>
  </si>
  <si>
    <t>תאור</t>
  </si>
  <si>
    <t>יח'</t>
  </si>
  <si>
    <t>כמות</t>
  </si>
  <si>
    <t>מחיר</t>
  </si>
  <si>
    <t>סה"כ</t>
  </si>
  <si>
    <t/>
  </si>
  <si>
    <t>01</t>
  </si>
  <si>
    <t>מקטע בהנחה סטנדרטית</t>
  </si>
  <si>
    <t>01.57</t>
  </si>
  <si>
    <t>צנרת ביוב</t>
  </si>
  <si>
    <t>01.57.001</t>
  </si>
  <si>
    <t>קו ביוב גרביטציוני</t>
  </si>
  <si>
    <t>01.57.001.0010</t>
  </si>
  <si>
    <t>מ'</t>
  </si>
  <si>
    <t>01.57.001.0020</t>
  </si>
  <si>
    <r>
      <rPr>
        <sz val="11"/>
        <rFont val="Calibri"/>
        <family val="2"/>
      </rPr>
      <t>כנ"ל אך בעומק 2.26-2.75</t>
    </r>
  </si>
  <si>
    <t>01.57.001.0030</t>
  </si>
  <si>
    <r>
      <rPr>
        <sz val="11"/>
        <rFont val="Calibri"/>
        <family val="2"/>
      </rPr>
      <t>כנ"ל אך בעומק 2.76-3.25</t>
    </r>
  </si>
  <si>
    <t>01.57.001.0040</t>
  </si>
  <si>
    <r>
      <rPr>
        <sz val="11"/>
        <rFont val="Calibri"/>
        <family val="2"/>
      </rPr>
      <t>כנ"ל אך בעומק 3.26-3.75</t>
    </r>
  </si>
  <si>
    <t>01.57.001.0050</t>
  </si>
  <si>
    <r>
      <rPr>
        <sz val="11"/>
        <rFont val="Calibri"/>
        <family val="2"/>
      </rPr>
      <t>כנ"ל אך בעומק 3.76-4.25</t>
    </r>
  </si>
  <si>
    <t>01.57.001.0060</t>
  </si>
  <si>
    <r>
      <rPr>
        <sz val="11"/>
        <rFont val="Calibri"/>
        <family val="2"/>
      </rPr>
      <t>כנ"ל אך בעומק 4.26-4.75</t>
    </r>
  </si>
  <si>
    <t>01.57.001.0080</t>
  </si>
  <si>
    <r>
      <rPr>
        <sz val="11"/>
        <rFont val="Calibri"/>
        <family val="2"/>
      </rPr>
      <t>כנ"ל אך בעומק 5.76-6.25</t>
    </r>
  </si>
  <si>
    <t>01.57.001.0090</t>
  </si>
  <si>
    <r>
      <rPr>
        <sz val="11"/>
        <rFont val="Calibri"/>
        <family val="2"/>
      </rPr>
      <t>כנ"ל אך בעומק 6.26-6.75</t>
    </r>
  </si>
  <si>
    <t>01.57.001.0095</t>
  </si>
  <si>
    <r>
      <rPr>
        <sz val="11"/>
        <rFont val="Calibri"/>
        <family val="2"/>
      </rPr>
      <t>כנ"ל אך בעומק9.76-10.25</t>
    </r>
  </si>
  <si>
    <t>01.57.001.0100</t>
  </si>
  <si>
    <t>01.57.001.0110</t>
  </si>
  <si>
    <t>01.57.001.0120</t>
  </si>
  <si>
    <t>01.57.001.0130</t>
  </si>
  <si>
    <t>01.57.001.0135</t>
  </si>
  <si>
    <r>
      <rPr>
        <sz val="11"/>
        <rFont val="Calibri"/>
        <family val="2"/>
      </rPr>
      <t>כנ,ל אך בעומק 3.76-4.25</t>
    </r>
  </si>
  <si>
    <t>01.57.001.0140</t>
  </si>
  <si>
    <r>
      <rPr>
        <sz val="11"/>
        <rFont val="Calibri"/>
        <family val="2"/>
      </rPr>
      <t>כנ,ל אך בעומק 4.26-4.75</t>
    </r>
  </si>
  <si>
    <t>01.57.001.0150</t>
  </si>
  <si>
    <r>
      <rPr>
        <sz val="11"/>
        <rFont val="Calibri"/>
        <family val="2"/>
      </rPr>
      <t>כנ"ל אך בעומק 5.26-5.75</t>
    </r>
  </si>
  <si>
    <t>01.57.001.0160</t>
  </si>
  <si>
    <t>01.57.001.0170</t>
  </si>
  <si>
    <t>01.57.001.0180</t>
  </si>
  <si>
    <t>מ"ר</t>
  </si>
  <si>
    <t>01.57.001.0200</t>
  </si>
  <si>
    <t>01.57.002</t>
  </si>
  <si>
    <t>קו לחץ גרביטציוני</t>
  </si>
  <si>
    <t>01.57.002.0010</t>
  </si>
  <si>
    <t>01.57.002.0020</t>
  </si>
  <si>
    <t>01.57.002.0030</t>
  </si>
  <si>
    <r>
      <rPr>
        <sz val="11"/>
        <rFont val="Calibri"/>
        <family val="2"/>
      </rPr>
      <t>חיבור לקו קיים</t>
    </r>
  </si>
  <si>
    <t>02</t>
  </si>
  <si>
    <t>מקטע הדחיקה</t>
  </si>
  <si>
    <t>02.02</t>
  </si>
  <si>
    <t>פירים ועבודות בטון</t>
  </si>
  <si>
    <t>02.02.001</t>
  </si>
  <si>
    <t>פירי דחיקה והוצאה</t>
  </si>
  <si>
    <t>02.02.001.0010</t>
  </si>
  <si>
    <r>
      <rPr>
        <sz val="11"/>
        <rFont val="Calibri"/>
        <family val="2"/>
      </rPr>
      <t>תיכנון וביצוע פיר דחיקה/הוצאה מס' 51 לרבות דיפונים, חפירה וחציבה, קירות ריאקציה, רצפה,בקוטר הנדרש על פי ציוד הקבלן. ה IL של הצינור הפנימי הינו מחייב, והשוחות הפנימיות ופרטי הביצוע שיישארו לאחר הכיסוי מחייבים.</t>
    </r>
  </si>
  <si>
    <t>קומפ</t>
  </si>
  <si>
    <t>02.02.001.0020</t>
  </si>
  <si>
    <r>
      <rPr>
        <sz val="11"/>
        <rFont val="Calibri"/>
        <family val="2"/>
      </rPr>
      <t>תיכנון וביצוע פיר דחיקה/הוצאה מס' 53 לרבות דיפונים, חפירה וחציבה, קירות ריאקציה, רצפה,בקוטר הנדרש על פי ציוד הקבלן. ה IL של הצינור הפנימי הינו מחייב, והשוחות הפנימיות ופרטי הביצוע שיישארו לאחר הכיסוי מחייבים.</t>
    </r>
  </si>
  <si>
    <t>02.02.001.0030</t>
  </si>
  <si>
    <r>
      <rPr>
        <sz val="11"/>
        <rFont val="Calibri"/>
        <family val="2"/>
      </rPr>
      <t>תיכנון וביצוע פיר דחיקה /הוצאה מס' 56 לרבות דיפונים, חפירה וחציבה, קירות ריאקציה, רצפה,בקוטר הנדרש על פי ציוד הקבלן. ה IL של הצינור הפנימי הינו מחייב, והשוחות הפנימיות ופרטי הביצוע שיישארו לאחר הכיסוי מחייבים.</t>
    </r>
  </si>
  <si>
    <t>02.02.001.0040</t>
  </si>
  <si>
    <r>
      <rPr>
        <sz val="11"/>
        <rFont val="Calibri"/>
        <family val="2"/>
      </rPr>
      <t>תיכנון וביצוע פיר דחיקה/הוצאה מס' 57 לרבות דיפונים, חפירה וחציבה, קירות ריאקציה, רצפה,בקוטר הנדרש על פי ציוד הקבלן. ה IL של הצינור הפנימי הינו מחייב, והשוחות הפנימיות ופרטי הביצוע שיישארו לאחר הכיסוי מחייבים.</t>
    </r>
  </si>
  <si>
    <t>02.02.001.0050</t>
  </si>
  <si>
    <r>
      <rPr>
        <sz val="11"/>
        <rFont val="Calibri"/>
        <family val="2"/>
      </rPr>
      <t>תיכנון וביצוע פיר דחיקה/הוצאה מס' 58 לרבות דיפונים, חפירה וחציבה, קירות ריאקציה, רצפה,בקוטר הנדרש על פי ציוד הקבלן. ה IL של הצינור הפנימי הינו מחייב, והשוחות הפנימיות ופרטי הביצוע שיישארו לאחר הכיסוי מחייבים.</t>
    </r>
  </si>
  <si>
    <t>02.02.002</t>
  </si>
  <si>
    <t>חדר מגובים בפיר 51</t>
  </si>
  <si>
    <t>02.02.002.0001</t>
  </si>
  <si>
    <r>
      <rPr>
        <sz val="11"/>
        <rFont val="Calibri"/>
        <family val="2"/>
      </rPr>
      <t>הערה: הבטון הינו ב-30 אלא אם צוין אחרת</t>
    </r>
  </si>
  <si>
    <t>הערה</t>
  </si>
  <si>
    <t>02.02.002.0010</t>
  </si>
  <si>
    <r>
      <rPr>
        <sz val="11"/>
        <rFont val="Calibri"/>
        <family val="2"/>
      </rPr>
      <t>מוטות פלדה עגולים ומצולעים בכל הקטרים והאורכים לזיון הבטון</t>
    </r>
  </si>
  <si>
    <t>טון</t>
  </si>
  <si>
    <t>02.02.002.0020</t>
  </si>
  <si>
    <r>
      <rPr>
        <sz val="11"/>
        <rFont val="Calibri"/>
        <family val="2"/>
      </rPr>
      <t>קיר יצוק כנגד כלונסאות מבטון ב-30 בעובי ממוצע תיאורטי עד 20 ס"מ לרבות עיגון לכלונסאות באמצעות קוצים</t>
    </r>
  </si>
  <si>
    <t>02.02.002.0030</t>
  </si>
  <si>
    <r>
      <rPr>
        <sz val="11"/>
        <rFont val="Calibri"/>
        <family val="2"/>
      </rPr>
      <t>מרצפי בטון ב-30 יצוקים על מצע או על הקרקע בעובי 20 ס"מ</t>
    </r>
  </si>
  <si>
    <t>02.02.002.0040</t>
  </si>
  <si>
    <r>
      <rPr>
        <sz val="11"/>
        <rFont val="Calibri"/>
        <family val="2"/>
      </rPr>
      <t>קירות בטון בעובי 20 ס"מ</t>
    </r>
  </si>
  <si>
    <t>מ"ק</t>
  </si>
  <si>
    <t>02.02.002.0050</t>
  </si>
  <si>
    <r>
      <rPr>
        <sz val="11"/>
        <rFont val="Calibri"/>
        <family val="2"/>
      </rPr>
      <t>עמודי בטון בדלים בחתך 20/60 ס"מ</t>
    </r>
  </si>
  <si>
    <t>02.02.002.0060</t>
  </si>
  <si>
    <r>
      <rPr>
        <sz val="11"/>
        <rFont val="Calibri"/>
        <family val="2"/>
      </rPr>
      <t>קורות בטון עליונות ומעקות במידות שונות</t>
    </r>
  </si>
  <si>
    <t>02.02.002.0070</t>
  </si>
  <si>
    <r>
      <rPr>
        <sz val="11"/>
        <rFont val="Calibri"/>
        <family val="2"/>
      </rPr>
      <t>תקרות או גגות בטון בעובי 20 ס"מ</t>
    </r>
  </si>
  <si>
    <t>02.02.002.0080</t>
  </si>
  <si>
    <r>
      <rPr>
        <sz val="11"/>
        <rFont val="Calibri"/>
        <family val="2"/>
      </rPr>
      <t>תקרות או גגות בטון בעובי 30 ס"מ</t>
    </r>
  </si>
  <si>
    <t>02.02.002.0090</t>
  </si>
  <si>
    <r>
      <rPr>
        <sz val="11"/>
        <rFont val="Calibri"/>
        <family val="2"/>
      </rPr>
      <t>תקרות או גגות בטון בעובי 40 ס"מ</t>
    </r>
  </si>
  <si>
    <t>02.02.002.0100</t>
  </si>
  <si>
    <r>
      <rPr>
        <sz val="11"/>
        <rFont val="Calibri"/>
        <family val="2"/>
      </rPr>
      <t>עצר מים מתנפח במפגש רצפה עם קיר דיפון</t>
    </r>
  </si>
  <si>
    <t>02.02.002.0110</t>
  </si>
  <si>
    <r>
      <rPr>
        <sz val="11"/>
        <rFont val="Calibri"/>
        <family val="2"/>
      </rPr>
      <t>תוספת מחיר לבטון ב-40 סיגים בתוספת מוסף קריסטלי זייפקס 1.25% דרגת חשיפה 9 במקום בטון ב-30 דרגת חשיפה 2</t>
    </r>
  </si>
  <si>
    <t>02.02.002.0120</t>
  </si>
  <si>
    <t>02.05</t>
  </si>
  <si>
    <t>עבודות פיתוח</t>
  </si>
  <si>
    <t>02.05.002</t>
  </si>
  <si>
    <t>עבודות פיתוח שונות</t>
  </si>
  <si>
    <t>02.05.002.0010</t>
  </si>
  <si>
    <r>
      <rPr>
        <sz val="11"/>
        <rFont val="Calibri"/>
        <family val="2"/>
      </rPr>
      <t>קיר תומך בגובה משתנה, לרבות רגל, חפירה וכיסוי מהודק, לרבות מצע סוג א' ובטון רזה מתחת לרגל. על פי פרט.</t>
    </r>
  </si>
  <si>
    <t>02.05.002.0020</t>
  </si>
  <si>
    <r>
      <rPr>
        <sz val="11"/>
        <rFont val="Calibri"/>
        <family val="2"/>
      </rPr>
      <t>גדר רשת בגובה 2.0 ועוד קרן בגובה 40 ס"מ דוגמת שדרות מתוצרת יהודה גדרות.</t>
    </r>
  </si>
  <si>
    <t>02.05.002.0030</t>
  </si>
  <si>
    <r>
      <rPr>
        <sz val="11"/>
        <rFont val="Calibri"/>
        <family val="2"/>
      </rPr>
      <t>שער תואם גדר שדרות ברוחב 5 מטר לרבות נעילות.</t>
    </r>
  </si>
  <si>
    <t>02.05.002.0040</t>
  </si>
  <si>
    <r>
      <rPr>
        <sz val="11"/>
        <rFont val="Calibri"/>
        <family val="2"/>
      </rPr>
      <t>מצע סוג א' בשתי שכבות בעובי 20 ס"מ כ"א מהודק בבקרה מלאה.</t>
    </r>
  </si>
  <si>
    <t>02.05.002.0050</t>
  </si>
  <si>
    <r>
      <rPr>
        <sz val="11"/>
        <rFont val="Calibri"/>
        <family val="2"/>
      </rPr>
      <t>שכבת אספלט מקשרת בעובי 6 ס"מ</t>
    </r>
  </si>
  <si>
    <t>02.05.002.0060</t>
  </si>
  <si>
    <r>
      <rPr>
        <sz val="11"/>
        <rFont val="Calibri"/>
        <family val="2"/>
      </rPr>
      <t>שכבה נושאת בעובי 3 ס"מ</t>
    </r>
  </si>
  <si>
    <t>02.05.002.0070</t>
  </si>
  <si>
    <r>
      <rPr>
        <sz val="11"/>
        <rFont val="Calibri"/>
        <family val="2"/>
      </rPr>
      <t>אמולסיה בין השכבות בשיעור 0.25 ק"ג/מ"ר</t>
    </r>
  </si>
  <si>
    <t>02.08</t>
  </si>
  <si>
    <t>מתקני חשמל</t>
  </si>
  <si>
    <t>02.08.0010</t>
  </si>
  <si>
    <r>
      <rPr>
        <sz val="11"/>
        <rFont val="Calibri"/>
        <family val="2"/>
      </rPr>
      <t>הערה: בכל מקום בו כתוב מחיר בסיס - התשלום הוא למטרווט בעבור פיתוח תוכנה או תכנון עבור הקבלן ומחיר האומדן או מחיר הקבלן ייקח בחשבון את העלות הנ"ל.</t>
    </r>
  </si>
  <si>
    <t>02.08.001</t>
  </si>
  <si>
    <t>מובילים, חפירות, בניות וחציבות</t>
  </si>
  <si>
    <t>02.08.001.0001</t>
  </si>
  <si>
    <r>
      <rPr>
        <sz val="11"/>
        <rFont val="Calibri"/>
        <family val="2"/>
      </rPr>
      <t>הבהרה: המדידה לגבי מובילים בסעיף זה מתייחסת אך ורק לפריטים שאינם כלולים במחירי היחידה לנקודות בסעיף 08.06</t>
    </r>
  </si>
  <si>
    <t>02.08.001.0002</t>
  </si>
  <si>
    <r>
      <rPr>
        <sz val="11"/>
        <rFont val="Calibri"/>
        <family val="2"/>
      </rPr>
      <t>===צינורוות "קוברה"===</t>
    </r>
  </si>
  <si>
    <t>02.08.001.0004</t>
  </si>
  <si>
    <r>
      <rPr>
        <sz val="11"/>
        <rFont val="Calibri"/>
        <family val="2"/>
      </rPr>
      <t>צינורות פלסטיים שרשוריים בעלי דופן כפולה "קוברה" בקוטר 50 מ"מ</t>
    </r>
  </si>
  <si>
    <t>02.08.001.0005</t>
  </si>
  <si>
    <r>
      <rPr>
        <sz val="11"/>
        <rFont val="Calibri"/>
        <family val="2"/>
      </rPr>
      <t>צינורות פלסטיים שרשוריים בעלי דופן כפולה "קוברה" בקוטר 75 מ"מ</t>
    </r>
  </si>
  <si>
    <t>02.08.001.0006</t>
  </si>
  <si>
    <r>
      <rPr>
        <sz val="11"/>
        <rFont val="Calibri"/>
        <family val="2"/>
      </rPr>
      <t>צינורות פלסטיים שרשוריים בעלי דופן כפולה "קוברה" בקוטר 110 מ"מ</t>
    </r>
  </si>
  <si>
    <t>02.08.001.0007</t>
  </si>
  <si>
    <r>
      <rPr>
        <sz val="11"/>
        <rFont val="Calibri"/>
        <family val="2"/>
      </rPr>
      <t>===תעלות===</t>
    </r>
  </si>
  <si>
    <t>02.08.001.0008</t>
  </si>
  <si>
    <r>
      <rPr>
        <sz val="11"/>
        <rFont val="Calibri"/>
        <family val="2"/>
      </rPr>
      <t>תעלת כבלים עם מכסה לכבלי חשמל ותקשורת עשויה מפח מגולוון בעובי 1.5 מ"מ לפחות חתך התעלה 10X6.5 ס"מ</t>
    </r>
  </si>
  <si>
    <t>02.08.001.0009</t>
  </si>
  <si>
    <r>
      <rPr>
        <sz val="11"/>
        <rFont val="Calibri"/>
        <family val="2"/>
      </rPr>
      <t>===חפירות===</t>
    </r>
  </si>
  <si>
    <t>02.08.001.0010</t>
  </si>
  <si>
    <r>
      <rPr>
        <sz val="11"/>
        <rFont val="Calibri"/>
        <family val="2"/>
      </rPr>
      <t>חפירת ו/או חציבת תעלות לכבלים ברוחב 40 ס"מ עומק 80 עד 120 ס"מ לרבות החזרת המצב לקדמותו בסוף העבודה</t>
    </r>
  </si>
  <si>
    <t>02.08.001.0011</t>
  </si>
  <si>
    <r>
      <rPr>
        <sz val="11"/>
        <rFont val="Calibri"/>
        <family val="2"/>
      </rPr>
      <t>תוספת עבור חפירה בעבודת ידיים.</t>
    </r>
  </si>
  <si>
    <t>02.08.001.0022</t>
  </si>
  <si>
    <r>
      <rPr>
        <sz val="11"/>
        <rFont val="Calibri"/>
        <family val="2"/>
      </rPr>
      <t>תא בקרה עגול מבטון בקוטר פנימי 60 ס"מ ועומק 120 ס" מ כולל תקרה מבטון ומכסה בינוי לפי תקן B125. ושילוט מתכת על המכסה לפי דרישות המפקח. כולל חפירה/ חציבה באדמה ופתחי יציאה עבור צינורות.</t>
    </r>
  </si>
  <si>
    <t>02.08.001.0023</t>
  </si>
  <si>
    <r>
      <rPr>
        <sz val="11"/>
        <rFont val="Calibri"/>
        <family val="2"/>
      </rPr>
      <t>===גומחת בטון===</t>
    </r>
  </si>
  <si>
    <t>02.08.001.0024</t>
  </si>
  <si>
    <r>
      <rPr>
        <sz val="11"/>
        <rFont val="Calibri"/>
        <family val="2"/>
      </rPr>
      <t>גומחת בטון לארון מונים ח"ח או ארון "בזק" בעובי דופן 10 ס"מ לפחות, רוחב נקי עד 0.90 מ', גובה 1.5מ', עומק נקי עד 90 ס"מ, לרבות עיגון ליסוד בטון.</t>
    </r>
  </si>
  <si>
    <t>02.08.002</t>
  </si>
  <si>
    <t>כבלים ומוליכים</t>
  </si>
  <si>
    <t>02.08.002.0001</t>
  </si>
  <si>
    <r>
      <rPr>
        <sz val="11"/>
        <rFont val="Calibri"/>
        <family val="2"/>
      </rPr>
      <t>הבהרה: המדידה לגבי הכבלים המופיעים בסעיף זה מתייחסת אך ורק לכבלים שאינם כלולים במחירי היחידה לנקודות בסעיף 08.06</t>
    </r>
  </si>
  <si>
    <t>02.08.002.0002</t>
  </si>
  <si>
    <r>
      <rPr>
        <sz val="11"/>
        <rFont val="Calibri"/>
        <family val="2"/>
      </rPr>
      <t>===כבלים N2XY===</t>
    </r>
  </si>
  <si>
    <t>02.08.002.0003</t>
  </si>
  <si>
    <r>
      <rPr>
        <sz val="11"/>
        <rFont val="Calibri"/>
        <family val="2"/>
      </rPr>
      <t>כבלים מסוג N2XY בחתך 5X16 ממ"ר מושחלים בצינורות או מונחים בתעלות או על סולמות או טמונים בקרקע וכו'.</t>
    </r>
  </si>
  <si>
    <t>02.08.002.0005</t>
  </si>
  <si>
    <r>
      <rPr>
        <sz val="11"/>
        <rFont val="Calibri"/>
        <family val="2"/>
      </rPr>
      <t>כבלים מסוג N2XY בחתך עד 5X6 ממ"ר מושחלים בצינורות או מונחים בתעלות או על סולמות או טמונים בקרקע.</t>
    </r>
  </si>
  <si>
    <t>02.08.002.0006</t>
  </si>
  <si>
    <r>
      <rPr>
        <sz val="11"/>
        <rFont val="Calibri"/>
        <family val="2"/>
      </rPr>
      <t>===כבלים רב גידיים===</t>
    </r>
  </si>
  <si>
    <t>02.08.002.0007</t>
  </si>
  <si>
    <r>
      <rPr>
        <sz val="11"/>
        <rFont val="Calibri"/>
        <family val="2"/>
      </rPr>
      <t>כבלים מסוג N2XY בחתך 10X1.5 ממ"ר מושחלים בצינורות או מונחים בתעלות או על סולמות או טמונים בקרקע וכו'.</t>
    </r>
  </si>
  <si>
    <t>02.08.003</t>
  </si>
  <si>
    <t>הארקות</t>
  </si>
  <si>
    <t>02.08.003.0001</t>
  </si>
  <si>
    <r>
      <rPr>
        <sz val="11"/>
        <rFont val="Calibri"/>
        <family val="2"/>
      </rPr>
      <t>פסים להשוואת פוטנציאלים עשויים נחושת בחתך 40X4 מ"מ.</t>
    </r>
  </si>
  <si>
    <t>02.08.003.0002</t>
  </si>
  <si>
    <r>
      <rPr>
        <sz val="11"/>
        <rFont val="Calibri"/>
        <family val="2"/>
      </rPr>
      <t>נקודת הארקה לשרותים מתכתיים כולל מוליך נחושת בחתך עד 16 ממ"ר וכל חומרי העזר הדרושים (לרבות חבק מתכתי, בורג הארקה נעל כבל וכו').</t>
    </r>
  </si>
  <si>
    <t>נק'</t>
  </si>
  <si>
    <t>02.08.003.0003</t>
  </si>
  <si>
    <r>
      <rPr>
        <sz val="11"/>
        <rFont val="Calibri"/>
        <family val="2"/>
      </rPr>
      <t>מערכת הארקת יסוד מושלמת, עפ"י חוק החשמל, תוכנית הת"ש לרבות יסוד הלוח.</t>
    </r>
  </si>
  <si>
    <t>02.08.005</t>
  </si>
  <si>
    <t>לוחות חשמל</t>
  </si>
  <si>
    <t>02.08.005.0001</t>
  </si>
  <si>
    <r>
      <rPr>
        <sz val="11"/>
        <rFont val="Calibri"/>
        <family val="2"/>
      </rPr>
      <t>===מבנה ללוח=== 
הלוחות יבוצעו לפי ת"י 1419 ותקן אירופאי IEC61439.</t>
    </r>
  </si>
  <si>
    <t>02.08.005.0002</t>
  </si>
  <si>
    <r>
      <rPr>
        <sz val="11"/>
        <rFont val="Calibri"/>
        <family val="2"/>
      </rPr>
      <t>צוקל עם חזית פריקה בגובה של עד 70 ס"מ מעל פני הקרקע</t>
    </r>
  </si>
  <si>
    <t>02.08.005.0003</t>
  </si>
  <si>
    <r>
      <rPr>
        <sz val="11"/>
        <rFont val="Calibri"/>
        <family val="2"/>
      </rPr>
      <t>===מא"ז-ים===</t>
    </r>
  </si>
  <si>
    <t>02.08.005.0004</t>
  </si>
  <si>
    <r>
      <rPr>
        <sz val="11"/>
        <rFont val="Calibri"/>
        <family val="2"/>
      </rPr>
      <t>מא"ז חד קוטבי לזרם נומינלי עד 25 אמפר, קוטב אחד מוגן, כושר ניתוק 10 קילואמפר</t>
    </r>
  </si>
  <si>
    <t>02.08.005.0005</t>
  </si>
  <si>
    <r>
      <rPr>
        <sz val="11"/>
        <rFont val="Calibri"/>
        <family val="2"/>
      </rPr>
      <t>מא"ז דו קוטבי לזרם נומינלי עד 25 אמפר, 2 קוטבים מוגנים, כושר ניתוק 10 קילואמפר.</t>
    </r>
  </si>
  <si>
    <t>02.08.005.0006</t>
  </si>
  <si>
    <r>
      <rPr>
        <sz val="11"/>
        <rFont val="Calibri"/>
        <family val="2"/>
      </rPr>
      <t>מא"ז 3 קוטבים לזרם נומינלי עד 25 אמפר, 3 קוטבים מוגנים, כושר ניתוק 10 קילואמפר</t>
    </r>
  </si>
  <si>
    <t>02.08.005.0007</t>
  </si>
  <si>
    <r>
      <rPr>
        <sz val="11"/>
        <rFont val="Calibri"/>
        <family val="2"/>
      </rPr>
      <t>מא"ז 3 קוטבים לזרם נומינלי עד 40 אמפר, 3 קוטבים מוגנים כושר ניתוק 10 קילואמפר</t>
    </r>
  </si>
  <si>
    <t>02.08.005.0008</t>
  </si>
  <si>
    <r>
      <rPr>
        <sz val="11"/>
        <rFont val="Calibri"/>
        <family val="2"/>
      </rPr>
      <t>מא"ז דו קטבי לזרם עבודה רצוף עד 50A עבור עבודה בזרם ישר DC.</t>
    </r>
  </si>
  <si>
    <t>02.08.005.0009</t>
  </si>
  <si>
    <r>
      <rPr>
        <sz val="11"/>
        <rFont val="Calibri"/>
        <family val="2"/>
      </rPr>
      <t>מא"ז חד קטבי לזרם עבודה רצוף עד 50A עבור עבודה בזרם ישר DC.</t>
    </r>
  </si>
  <si>
    <t>02.08.005.0017</t>
  </si>
  <si>
    <r>
      <rPr>
        <sz val="11"/>
        <rFont val="Calibri"/>
        <family val="2"/>
      </rPr>
      <t>===שקעים וממסרי פחת===</t>
    </r>
  </si>
  <si>
    <t>02.08.005.0018</t>
  </si>
  <si>
    <r>
      <rPr>
        <sz val="11"/>
        <rFont val="Calibri"/>
        <family val="2"/>
      </rPr>
      <t>שקע חד פאזי ת"י מורכב על מסילה בלוח.</t>
    </r>
  </si>
  <si>
    <t>02.08.005.0019</t>
  </si>
  <si>
    <r>
      <rPr>
        <sz val="11"/>
        <rFont val="Calibri"/>
        <family val="2"/>
      </rPr>
      <t>ממסר פחת 2 קטבים לז"נ 40 אמפר, רגישות 30 מיליאמפר.</t>
    </r>
  </si>
  <si>
    <t>02.08.005.0020</t>
  </si>
  <si>
    <r>
      <rPr>
        <sz val="11"/>
        <rFont val="Calibri"/>
        <family val="2"/>
      </rPr>
      <t>ממסר פחת 4 קוטבים לז"נ 40 אמפר רגישות 30 מיליאמפר</t>
    </r>
  </si>
  <si>
    <t>02.08.005.0021</t>
  </si>
  <si>
    <r>
      <rPr>
        <sz val="11"/>
        <rFont val="Calibri"/>
        <family val="2"/>
      </rPr>
      <t>===מאמ"ת-ים===</t>
    </r>
  </si>
  <si>
    <t>02.08.005.0022</t>
  </si>
  <si>
    <r>
      <rPr>
        <sz val="11"/>
        <rFont val="Calibri"/>
        <family val="2"/>
      </rPr>
      <t>מאמ"ת לזרם נומינלי 3X25 אמפר עם הגנה תרמית לפי דרישה וכושר ניתוק בהתאם לגודל ההגנה התתרמית, מצוייד בהגנה תרמית ומגנטית מתכוונת, כולל מגעי עזר כנדרש, כדוגמת תוצרת קלוקנר מילר, דגם PKZM או ש"ע.</t>
    </r>
  </si>
  <si>
    <t>02.08.005.0023</t>
  </si>
  <si>
    <r>
      <rPr>
        <sz val="11"/>
        <rFont val="Calibri"/>
        <family val="2"/>
      </rPr>
      <t>מאמ"ת לזרם נומינלי 3X63A עם הגנה תרמית לפי דרישה, כושר ניתוק KA25, מצוייד בהגנה מגנטית, תרמית מתכווננת בהתאם לגודל חיבור ח"ח.</t>
    </r>
  </si>
  <si>
    <t>02.08.005.0024</t>
  </si>
  <si>
    <r>
      <rPr>
        <sz val="11"/>
        <rFont val="Calibri"/>
        <family val="2"/>
      </rPr>
      <t>מנתק 3 מצבים כולל מגעי עזר, זרם נומינלי 4X63A, ללא הגנות לזרם ח"ח, גנראטור</t>
    </r>
  </si>
  <si>
    <t>02.08.005.0025</t>
  </si>
  <si>
    <r>
      <rPr>
        <sz val="11"/>
        <rFont val="Calibri"/>
        <family val="2"/>
      </rPr>
      <t>מאמ"ת לזרם נומינלי 3X40 אמפר עם הגנה תרמית לפי דרישה, כושר ניתוק 25 קילואמפר, מצוייד בהגנה תרמית ומגנטית</t>
    </r>
  </si>
  <si>
    <t>02.08.005.0026</t>
  </si>
  <si>
    <r>
      <rPr>
        <sz val="11"/>
        <rFont val="Calibri"/>
        <family val="2"/>
      </rPr>
      <t>===אביזרים למאמ"ת-ים===</t>
    </r>
  </si>
  <si>
    <r>
      <rPr>
        <sz val="11"/>
        <rFont val="Calibri"/>
        <family val="2"/>
      </rPr>
      <t>תוספת במאמתי"ם עד 3X100 אמפר של סליל הפסקה מסוג כלשהו</t>
    </r>
  </si>
  <si>
    <t>02.08.005.0027</t>
  </si>
  <si>
    <r>
      <rPr>
        <sz val="11"/>
        <rFont val="Calibri"/>
        <family val="2"/>
      </rPr>
      <t>תוספת במאמתי"ם של מגע עזר לפיקוד מסוג כלשהו (פותח, סוגר, מקדים, וכד')</t>
    </r>
  </si>
  <si>
    <t>02.08.005.0032</t>
  </si>
  <si>
    <r>
      <rPr>
        <sz val="11"/>
        <rFont val="Calibri"/>
        <family val="2"/>
      </rPr>
      <t>===פורקי ברק===</t>
    </r>
  </si>
  <si>
    <t>02.08.005.0033</t>
  </si>
  <si>
    <r>
      <rPr>
        <sz val="11"/>
        <rFont val="Calibri"/>
        <family val="2"/>
      </rPr>
      <t>פורק ברק משולב B+C לזרם קצר של 50KA, כדוגמת SPBT12-280 של חב' ETON</t>
    </r>
  </si>
  <si>
    <t>02.08.005.0038</t>
  </si>
  <si>
    <r>
      <rPr>
        <sz val="11"/>
        <rFont val="Calibri"/>
        <family val="2"/>
      </rPr>
      <t>===מגעני הזנה לכח ומאור===</t>
    </r>
  </si>
  <si>
    <t>02.08.005.0039</t>
  </si>
  <si>
    <r>
      <rPr>
        <sz val="11"/>
        <rFont val="Calibri"/>
        <family val="2"/>
      </rPr>
      <t>מגענים תלת קוטביים בעלי סליל עד 230VAC וולט, משטר עבודה "AC" מס' 3 לזרם רצוף של עד 16 אמפר, למיליון פעולות לפחות, בעלי 2 מגעי עזר לפיקוד מסוג N.C+N.O</t>
    </r>
  </si>
  <si>
    <t>02.08.005.0046</t>
  </si>
  <si>
    <r>
      <rPr>
        <sz val="11"/>
        <rFont val="Calibri"/>
        <family val="2"/>
      </rPr>
      <t>ממסר פיקוד נשלף עם סוקט ל-4 מגעים מחליפים 5 אמפר למתח 220V AC או 24V DC, כולל נורית LED והפעלה ידנית.</t>
    </r>
  </si>
  <si>
    <t>02.08.005.0049</t>
  </si>
  <si>
    <r>
      <rPr>
        <sz val="11"/>
        <rFont val="Calibri"/>
        <family val="2"/>
      </rPr>
      <t>שעון פיקוד מודולרי בעל רזרבה מיכנית של 200 שעות עם 2 מגעים עבור תוכנית יומית ותוכנית שבועית.</t>
    </r>
  </si>
  <si>
    <t>02.08.005.0052</t>
  </si>
  <si>
    <r>
      <rPr>
        <sz val="11"/>
        <rFont val="Calibri"/>
        <family val="2"/>
      </rPr>
      <t>בקר חוסר מתח והיפוך פאזה- N.V.R.</t>
    </r>
  </si>
  <si>
    <t>02.08.005.0053</t>
  </si>
  <si>
    <r>
      <rPr>
        <sz val="11"/>
        <rFont val="Calibri"/>
        <family val="2"/>
      </rPr>
      <t>מתג בורר חד קוטבי עד 3 מצבים 16 אמפר.</t>
    </r>
  </si>
  <si>
    <t>02.08.005.0055</t>
  </si>
  <si>
    <r>
      <rPr>
        <sz val="11"/>
        <rFont val="Calibri"/>
        <family val="2"/>
      </rPr>
      <t>מנתק זרם מטיפוס "פקט" 3 קוטבים לזרם עד 40 אמפר.</t>
    </r>
  </si>
  <si>
    <t>02.08.005.0058</t>
  </si>
  <si>
    <r>
      <rPr>
        <sz val="11"/>
        <rFont val="Calibri"/>
        <family val="2"/>
      </rPr>
      <t>לחצן "הפעל" או "נתק" עד שתי קומות, צבעוני בקוטר 22 מ"מ.</t>
    </r>
  </si>
  <si>
    <t>02.08.005.0061</t>
  </si>
  <si>
    <t>02.08.005.0062</t>
  </si>
  <si>
    <r>
      <rPr>
        <sz val="11"/>
        <rFont val="Calibri"/>
        <family val="2"/>
      </rPr>
      <t>נורית סימון מולטילד, לרבות מכסה מעדשה צבעונית, בקוטר 22 מ"מ</t>
    </r>
  </si>
  <si>
    <t>02.08.005.0063</t>
  </si>
  <si>
    <r>
      <rPr>
        <sz val="11"/>
        <rFont val="Calibri"/>
        <family val="2"/>
      </rPr>
      <t>===מערכות אספקת מתח===</t>
    </r>
  </si>
  <si>
    <t>02.08.005.0064</t>
  </si>
  <si>
    <r>
      <rPr>
        <sz val="11"/>
        <rFont val="Calibri"/>
        <family val="2"/>
      </rPr>
      <t>יחידת ספק/מטען אוטומטי מיוצב, מתח אספקה 230V מתח יציאה 24-28, 10 אמפר. כולל מד מתח ומד זרם טעינה.</t>
    </r>
  </si>
  <si>
    <t>02.08.005.0065</t>
  </si>
  <si>
    <r>
      <rPr>
        <sz val="11"/>
        <rFont val="Calibri"/>
        <family val="2"/>
      </rPr>
      <t>סוללת מצברים אטומה, "ללא טיפול", 24V, בקיבולת מתאימה עבור גיבוי ל-48 שעות לכל מעגלי הפיקוד והמדידות, 60Ah לפחות. כולל כבלים ותושבת מתאימה.</t>
    </r>
  </si>
  <si>
    <t>02.08.005.0067</t>
  </si>
  <si>
    <r>
      <rPr>
        <sz val="11"/>
        <rFont val="Calibri"/>
        <family val="2"/>
      </rPr>
      <t>===תאורת לוח===</t>
    </r>
  </si>
  <si>
    <t>02.08.005.0068</t>
  </si>
  <si>
    <r>
      <rPr>
        <sz val="11"/>
        <rFont val="Calibri"/>
        <family val="2"/>
      </rPr>
      <t>מערכת תאורה לתא בלוח לתא הכוללת ג.ת מוגן נורה 230V PL11W ומגע גבול טלה- מכניק להדלקת בפתיחת דלת.</t>
    </r>
  </si>
  <si>
    <t>02.08.005.0070</t>
  </si>
  <si>
    <r>
      <rPr>
        <sz val="11"/>
        <rFont val="Calibri"/>
        <family val="2"/>
      </rPr>
      <t>===מערכת איורור===</t>
    </r>
  </si>
  <si>
    <t>02.08.005.0071</t>
  </si>
  <si>
    <r>
      <rPr>
        <sz val="11"/>
        <rFont val="Calibri"/>
        <family val="2"/>
      </rPr>
      <t>מערכת איורור הכוללת תריס כניסת אוויר לרבות מסנן ותריס יציאת אוויר עם מפוח איוורור ללוח דוגמת "ריטל" כולל מסנן אטום IP-55 על התריס + תריס כניסת אויר כולל מסנן אטום IP65</t>
    </r>
  </si>
  <si>
    <t>02.08.005.0073</t>
  </si>
  <si>
    <r>
      <rPr>
        <sz val="11"/>
        <rFont val="Calibri"/>
        <family val="2"/>
      </rPr>
      <t>===מכשירי מדידה===</t>
    </r>
  </si>
  <si>
    <t>02.08.005.0074</t>
  </si>
  <si>
    <r>
      <rPr>
        <sz val="11"/>
        <rFont val="Calibri"/>
        <family val="2"/>
      </rPr>
      <t>יחידת מדידות חשמליות כדוגמת תוצרת SATEC דגם PM130EH או שו"ע. כולל פורט תקשורת טורית - RS485 כולל פורט תקשורת ומתאם תקשורת ל - TCP/IP, וכולל פרוטוקולתקשורת MODBUS מתאים לבקר המוצע. כולל כל כבלי התקשורת ומתאמי התקשורת וציוד העזר הדרוש. נמדד קומפלט</t>
    </r>
  </si>
  <si>
    <t>02.08.005.0076</t>
  </si>
  <si>
    <r>
      <rPr>
        <sz val="11"/>
        <rFont val="Calibri"/>
        <family val="2"/>
      </rPr>
      <t>משנה זרם עד 100/5 אמפר.</t>
    </r>
  </si>
  <si>
    <t>02.08.005.0077</t>
  </si>
  <si>
    <r>
      <rPr>
        <sz val="11"/>
        <rFont val="Calibri"/>
        <family val="2"/>
      </rPr>
      <t>יחידת SWITCH תעשייתי מנוהל, 8 יציאות נחושת RJ45, מוזן במתח 24W ז"י, כדוגמת תוצרת CONNEXIUM, כולל כל כבלי התקשורת לרכיבים הפריפריאליים.</t>
    </r>
  </si>
  <si>
    <t>02.08.005.0078</t>
  </si>
  <si>
    <t>02.08.005.0079</t>
  </si>
  <si>
    <t>02.08.005.0080</t>
  </si>
  <si>
    <r>
      <rPr>
        <sz val="11"/>
        <rFont val="Calibri"/>
        <family val="2"/>
      </rPr>
      <t>תוספת כרטיס 4-20mA AI של 2 כניסות לפחות</t>
    </r>
  </si>
  <si>
    <t>02.08.005.0085</t>
  </si>
  <si>
    <r>
      <rPr>
        <sz val="11"/>
        <rFont val="Calibri"/>
        <family val="2"/>
      </rPr>
      <t>יחידת תקשורת סלולרית, כולל מודם מסוג RAVEN או ש"ע, ואנטנה כולל יציאת TCP/IP מותאמת לחיבור לבקר, כולל כל כבלי התקשורת וחיווט וחיבור לכל הרכיבים, ועלותתקשורת של כרטיס SIM לשנתיים.</t>
    </r>
  </si>
  <si>
    <t>02.08.005.0086</t>
  </si>
  <si>
    <t>02.08.005.0087</t>
  </si>
  <si>
    <r>
      <rPr>
        <sz val="11"/>
        <rFont val="Calibri"/>
        <family val="2"/>
      </rPr>
      <t>תוכנה יישומית לבקר מתוכנת של המתקן שתבוצע ע"י היועץ, כולל הכנת כל המידע לתקשורת I/O לבקרת מבנה, כולל הכנת תפ"מ מפורט מאושר לביצוע, כולל הכנת תיעוד מושלם לפי ביצוע. במחיר יסוד של 9600 ש"ח.</t>
    </r>
  </si>
  <si>
    <t>02.08.005.0089</t>
  </si>
  <si>
    <r>
      <rPr>
        <sz val="11"/>
        <rFont val="Calibri"/>
        <family val="2"/>
      </rPr>
      <t>בקר מתאם לתקשורת סלולארית, כדוגמת iCEX כולל מודם סלולארי ואנטנה להתקנה פנימית או חיצונית, כולל כבל תקשורת לחיבור לבקר, כולל כרטיס SIM ועלויות תקשורת למשך שנתיים.</t>
    </r>
  </si>
  <si>
    <t>02.08.005.0090</t>
  </si>
  <si>
    <r>
      <rPr>
        <sz val="11"/>
        <rFont val="Calibri"/>
        <family val="2"/>
      </rPr>
      <t>שילוב תוכנה ישומית במרכז בקרה של תאגיד יובלים בשומרון כולל ביצוע הגדרות בבסיס הנתונים, הכנת מסכי תפעול ושילוב במסכים כלליים קיימים, הגדרת התראות והודעות SMS שיבוצע ע"י מטרה וט במחיר יסוד של 5000 ש"ח</t>
    </r>
  </si>
  <si>
    <t>02.08.005.0098</t>
  </si>
  <si>
    <r>
      <rPr>
        <sz val="11"/>
        <rFont val="Calibri"/>
        <family val="2"/>
      </rPr>
      <t>הפעלה והרצה של מערכת הבקרה ע"י כותב התוכנה, כולל עידכונים כנדרש עד להפעלה מושלמת, במחיר יסוד של 2500 ש"ח/יום עבודה.</t>
    </r>
  </si>
  <si>
    <t>י"ע</t>
  </si>
  <si>
    <t>02.08.005.0131</t>
  </si>
  <si>
    <r>
      <rPr>
        <sz val="11"/>
        <rFont val="Calibri"/>
        <family val="2"/>
      </rPr>
      <t>הובלה והתקנה של לוח חשמל ראשי כולל: הובלה לאתר, הכנסתו והצבתו במקומו. כולל ביצוע כל החיבורים המכניים והחשמליים, כח, פיקוד, סיגנאלים וכו'. כולל בדיקת הלוח בהתאם לתקן ישראל: 1419 וביצוע כיולים והפעלה ומסירה למזמין.</t>
    </r>
  </si>
  <si>
    <t>02.08.006</t>
  </si>
  <si>
    <t>עבודות חיווט והתקנות אביזרים ונקודות</t>
  </si>
  <si>
    <t>02.08.006.0001</t>
  </si>
  <si>
    <r>
      <rPr>
        <sz val="11"/>
        <rFont val="Calibri"/>
        <family val="2"/>
      </rPr>
      <t>===אביזרי חשמל- אספקות והתקנות===</t>
    </r>
  </si>
  <si>
    <r>
      <rPr>
        <sz val="11"/>
        <rFont val="Calibri"/>
        <family val="2"/>
      </rPr>
      <t>תא פוטו אלקטרי, מכוון בתחום 20-220LUX, כולל חיישן אור, מותקן בקופסא אטומה IP55-מחוץ ללוח.</t>
    </r>
  </si>
  <si>
    <t>02.08.006.0004</t>
  </si>
  <si>
    <r>
      <rPr>
        <sz val="11"/>
        <rFont val="Calibri"/>
        <family val="2"/>
      </rPr>
      <t>יחידת לחצן חרום מוגן מים IP64 בקופסת זכוכית לשבירה, NO+NC דגם XAS טלמכניק, כולל פטיש קשור.</t>
    </r>
  </si>
  <si>
    <t>02.08.006.0007</t>
  </si>
  <si>
    <t>02.08.006.0011</t>
  </si>
  <si>
    <t>02.08.006.0049</t>
  </si>
  <si>
    <r>
      <rPr>
        <sz val="11"/>
        <rFont val="Calibri"/>
        <family val="2"/>
      </rPr>
      <t>נקודת חיבור ללחצן חירום, לרבות צינור, כבל עד 5X1.5 ממ"ר,כנדרש,וחיבור לאביזר סופי הנמדד בנפרד כמפורט</t>
    </r>
  </si>
  <si>
    <t>02.08.006.0050</t>
  </si>
  <si>
    <r>
      <rPr>
        <sz val="11"/>
        <rFont val="Calibri"/>
        <family val="2"/>
      </rPr>
      <t>נקודת חיבור כח, ללא אביזר סופי, לרבות צנורות תעלות וכבל N2XY בחתך עד 5X6 ממ"ר כולל חיבור לאביזר סופי הנמדד בנפרד.</t>
    </r>
  </si>
  <si>
    <t>02.08.006.0051</t>
  </si>
  <si>
    <r>
      <rPr>
        <sz val="11"/>
        <rFont val="Calibri"/>
        <family val="2"/>
      </rPr>
      <t>נקודת התקנה חיבור וחיווט של מכשיר ו/או אביזר פיקוד או בקרה, אנלוגי או דיגיטלי, (שמחיר אספקתו נמדד בנפרד) כולל בדיקה וכיול לפי תוכניות והנחיות היצרן.</t>
    </r>
  </si>
  <si>
    <t>02.08.006.0052</t>
  </si>
  <si>
    <r>
      <rPr>
        <sz val="11"/>
        <rFont val="Calibri"/>
        <family val="2"/>
      </rPr>
      <t>נקודת חיבור למאור לרבות צינורות /או תעלות וכבל N2XY בחתך עד 5X1.5 ממ"ר כולל חיבור לאביזר סופי.</t>
    </r>
  </si>
  <si>
    <t>02.08.006.0053</t>
  </si>
  <si>
    <r>
      <rPr>
        <sz val="11"/>
        <rFont val="Calibri"/>
        <family val="2"/>
      </rPr>
      <t>נקודת חיבור כח, לרבות צנורות ו/או תעלות וכבל N2XY בחתך עד 3X2.5 ממ"ר, שקע CEE או מפסק פקט.</t>
    </r>
  </si>
  <si>
    <t>02.08.006.0054</t>
  </si>
  <si>
    <r>
      <rPr>
        <sz val="11"/>
        <rFont val="Calibri"/>
        <family val="2"/>
      </rPr>
      <t>===בדיקות ותאומים===</t>
    </r>
  </si>
  <si>
    <r>
      <rPr>
        <sz val="11"/>
        <rFont val="Calibri"/>
        <family val="2"/>
      </rPr>
      <t>בדיקת מתקן חשמל ע"י מהנדס בודק (וכולל ביצוע בשלבים לפי אלוצים בשטח). כולל הגשת דו"ח נתוני הבדיקה למפקח, לרבות נתוני התנגדויות הארקה, מדידות פרמטרים חשמלים ונתוני איכות החשמל והרמוניות. כולל כל הטיפול הדרוש עד להבאת המתקן עד לפעולה תקינה ועמידה בדרישות התקן והמפרט.</t>
    </r>
  </si>
  <si>
    <t>02.08.006.0055</t>
  </si>
  <si>
    <r>
      <rPr>
        <sz val="11"/>
        <rFont val="Calibri"/>
        <family val="2"/>
      </rPr>
      <t>תאום חיבור חשמל עם הגורמים האחראיים בחברת החשמל, כולל: תאום חפירות,התקנת ארון מונים, התקנת מונים, הזמנת ביקורת וסיוע במהלך הביקורת.</t>
    </r>
  </si>
  <si>
    <t>02.08.006.0065</t>
  </si>
  <si>
    <r>
      <rPr>
        <sz val="11"/>
        <rFont val="Calibri"/>
        <family val="2"/>
      </rPr>
      <t>===שעות עבודה ברג'י===</t>
    </r>
  </si>
  <si>
    <r>
      <rPr>
        <sz val="11"/>
        <rFont val="Calibri"/>
        <family val="2"/>
      </rPr>
      <t>ש"ע ברג'י של חשמלאי עוזר באישור המפקח.</t>
    </r>
  </si>
  <si>
    <t>ש"ע</t>
  </si>
  <si>
    <t>02.08.006.0066</t>
  </si>
  <si>
    <r>
      <rPr>
        <sz val="11"/>
        <rFont val="Calibri"/>
        <family val="2"/>
      </rPr>
      <t>ש"ע ברג'י של חשמלאי מוסמך באישור המפקח.</t>
    </r>
  </si>
  <si>
    <t>02.08.007</t>
  </si>
  <si>
    <t>תאורה</t>
  </si>
  <si>
    <t>02.08.007.0001</t>
  </si>
  <si>
    <r>
      <rPr>
        <sz val="11"/>
        <rFont val="Calibri"/>
        <family val="2"/>
      </rPr>
      <t>פנס תאורה עשוי מיציקת אלומיניום, אטום מים, כולל נורה 250W ע.ל.ג. וציוד אינטגרלי נשלף, דגם: "אמבר" תוצרת "שרדר" או ש"ע, צבע לבחירת האדריכל מגוון סטנדרטי, כולל חיווט פנימי וכל אביזרי העזר הדרושים להתקנה והפעלה.</t>
    </r>
  </si>
  <si>
    <t>02.08.007.0002</t>
  </si>
  <si>
    <r>
      <rPr>
        <sz val="11"/>
        <rFont val="Calibri"/>
        <family val="2"/>
      </rPr>
      <t>עמודי ברזל מגולןן בגובה 8.8 מטר + זרוע באורך 1.20 לרבות הכנה לתא אביזרים בתוך העמוד, התקן לתפיסת הזרועות, לרבות פלטת יסוד, בסיס בטון ב-30 עד 2 מ"ק, ברגי יסוד, פס ברזל מגולוון (40X4) מ"מ עד לגובה 20 ס"מ מעל לגובה הסופי של היסוד ושרוולי מעבר.</t>
    </r>
  </si>
  <si>
    <t>02.08.007.0003</t>
  </si>
  <si>
    <t>02.08.007.0004</t>
  </si>
  <si>
    <r>
      <rPr>
        <sz val="11"/>
        <rFont val="Calibri"/>
        <family val="2"/>
      </rPr>
      <t>מוליך נחושת שזור גלוי להארקה 35 ממ"ר מותקן ישירות בקרקע במקביל לצינורות כולל חדירה לעמודים וחיבור לפס הארקה ללא חיתוך.</t>
    </r>
  </si>
  <si>
    <t>02.08.007.0005</t>
  </si>
  <si>
    <r>
      <rPr>
        <sz val="11"/>
        <rFont val="Calibri"/>
        <family val="2"/>
      </rPr>
      <t>מנורה אזהרה מהבהבת (צ'קלקה) להתקנה חיצונית במתח 230 וולט.</t>
    </r>
  </si>
  <si>
    <t>02.08.007.0006</t>
  </si>
  <si>
    <r>
      <rPr>
        <sz val="11"/>
        <rFont val="Calibri"/>
        <family val="2"/>
      </rPr>
      <t>גוף תאורה פלואורסצנט 2X55 וואט, אטום IP65, מיני + קבל תוצרת "געש" דגם "סילייט" או ש"ע כולל נורות.</t>
    </r>
  </si>
  <si>
    <t>02.08.007.0007</t>
  </si>
  <si>
    <r>
      <rPr>
        <sz val="11"/>
        <rFont val="Calibri"/>
        <family val="2"/>
      </rPr>
      <t>גוף תאורה חרום חד תכליתי כדוגמת תוצרת Y.S.T מדגם PLASMA M27 מטיפוס LED לרבות תו תקן ישראלי לתאורת חרום.</t>
    </r>
  </si>
  <si>
    <t>02.08.007.0008</t>
  </si>
  <si>
    <r>
      <rPr>
        <sz val="11"/>
        <rFont val="Calibri"/>
        <family val="2"/>
      </rPr>
      <t>גוף תאורה עם שילוט "יציאה" חד-תכליתי מטיפוס LED עם מצברי גיבוי כדוגמת פלזמה של חב' YST.</t>
    </r>
  </si>
  <si>
    <t>02.08.007.0009</t>
  </si>
  <si>
    <r>
      <rPr>
        <sz val="11"/>
        <rFont val="Calibri"/>
        <family val="2"/>
      </rPr>
      <t>פנס תאורת חוץ עם נורה נ.ל.ג. 150 וואט דגם "קירון" תוצרת געש כולל ציוד הדלקה, כולל נורה.</t>
    </r>
  </si>
  <si>
    <t>02.08.008</t>
  </si>
  <si>
    <t>מערכת גילוי והתראה בפני פריצה</t>
  </si>
  <si>
    <t>02.08.008.0001</t>
  </si>
  <si>
    <r>
      <rPr>
        <sz val="11"/>
        <rFont val="Calibri"/>
        <family val="2"/>
      </rPr>
      <t>רכזת גילוי פריצה כדוגמת תוצרת רוקונט דגם "PROSYS 128", ל-8 איזורים, כולל ספק כח, מצברים וכל האביזרי העזר הדרושים להתקנה והפעלה.</t>
    </r>
  </si>
  <si>
    <t>02.08.008.0002</t>
  </si>
  <si>
    <r>
      <rPr>
        <sz val="11"/>
        <rFont val="Calibri"/>
        <family val="2"/>
      </rPr>
      <t>תוספת מחיר עבור מקדד (KEYBORD) עבור התקנה חיצונית בקופסא מתכת אנטי ונדליט.</t>
    </r>
  </si>
  <si>
    <t>02.08.008.0003</t>
  </si>
  <si>
    <r>
      <rPr>
        <sz val="11"/>
        <rFont val="Calibri"/>
        <family val="2"/>
      </rPr>
      <t>מפתח ניטרול חיצוני למערכת פריצה מותקן בתוך קופסא IP67.</t>
    </r>
  </si>
  <si>
    <t>02.08.008.0004</t>
  </si>
  <si>
    <r>
      <rPr>
        <sz val="11"/>
        <rFont val="Calibri"/>
        <family val="2"/>
      </rPr>
      <t>חייגן אוטומטי עם אפשרות 2 הקלטות קבועות וחיוג ל- 5 מספרי טלפון, כולל חיבור במרכזיה ולקו תקשורת.</t>
    </r>
  </si>
  <si>
    <t>02.08.008.0005</t>
  </si>
  <si>
    <r>
      <rPr>
        <sz val="11"/>
        <rFont val="Calibri"/>
        <family val="2"/>
      </rPr>
      <t>מקדד (לוח מקשים-KEYBOARD) להתקנה תה"ט ו/או עה"ט.</t>
    </r>
  </si>
  <si>
    <t>02.08.008.0006</t>
  </si>
  <si>
    <r>
      <rPr>
        <sz val="11"/>
        <rFont val="Calibri"/>
        <family val="2"/>
      </rPr>
      <t>תוספת מחיר עבור מקדד (לוח מקשים KEYBOARD) עבור התקנה חיצונית בקופסא מתכת אנטי ונדליט</t>
    </r>
  </si>
  <si>
    <t>02.08.008.0007</t>
  </si>
  <si>
    <r>
      <rPr>
        <sz val="11"/>
        <rFont val="Calibri"/>
        <family val="2"/>
      </rPr>
      <t>גלאי נפח להתקנה פנימית.</t>
    </r>
  </si>
  <si>
    <t>02.08.008.0008</t>
  </si>
  <si>
    <r>
      <rPr>
        <sz val="11"/>
        <rFont val="Calibri"/>
        <family val="2"/>
      </rPr>
      <t>גלאי נפח להתקנה חיצונית אטום IP65.</t>
    </r>
  </si>
  <si>
    <t>02.08.008.0009</t>
  </si>
  <si>
    <r>
      <rPr>
        <sz val="11"/>
        <rFont val="Calibri"/>
        <family val="2"/>
      </rPr>
      <t>מפסק מגנטי לדלתות.</t>
    </r>
  </si>
  <si>
    <t>02.08.008.0010</t>
  </si>
  <si>
    <r>
      <rPr>
        <sz val="11"/>
        <rFont val="Calibri"/>
        <family val="2"/>
      </rPr>
      <t>צופר עם נצנץ להתקנה חיצונית אטום IP65.</t>
    </r>
  </si>
  <si>
    <t>02.08.008.0011</t>
  </si>
  <si>
    <t>02.08.008.0012</t>
  </si>
  <si>
    <r>
      <rPr>
        <sz val="11"/>
        <rFont val="Calibri"/>
        <family val="2"/>
      </rPr>
      <t>חיווט בין רכזת לוח מקשים-KEYBOARD.</t>
    </r>
  </si>
  <si>
    <t>02.08.008.0013</t>
  </si>
  <si>
    <r>
      <rPr>
        <sz val="11"/>
        <rFont val="Calibri"/>
        <family val="2"/>
      </rPr>
      <t>תיכנות, הפעלה, בדיקה והדרכה ללקוח.</t>
    </r>
  </si>
  <si>
    <t>02.08.008.0014</t>
  </si>
  <si>
    <r>
      <rPr>
        <sz val="11"/>
        <rFont val="Calibri"/>
        <family val="2"/>
      </rPr>
      <t>מחיר לשנת שרות ואחריות נוספת למערכת גילוי פריצה לאחר תקופת האחריות.</t>
    </r>
  </si>
  <si>
    <t>02.57</t>
  </si>
  <si>
    <t>קו דחיקה</t>
  </si>
  <si>
    <r>
      <rPr>
        <sz val="11"/>
        <rFont val="Calibri"/>
        <family val="2"/>
      </rPr>
      <t>עבודות קידוח ודחיקת צנרת בהתאם למפרט - העבודה כוללת בין היתר: ייצור ואספקת צינורות דחיקה בהתאם למפרט, תאום עבודות וקבלת אישורים לביצוע מכל הרשויות המוסכמות, העסקת יועץ תנועה, הכנת תוכניות דרכי גישה והסדרי תנועה, חפירות גישוש לגילוי תשתיות והחזרת המצב לקדמותו - הכל בהתאם להנחיות המפורטות במפרט</t>
    </r>
  </si>
  <si>
    <r>
      <rPr>
        <sz val="11"/>
        <rFont val="Calibri"/>
        <family val="2"/>
      </rPr>
      <t>אספקה הובלה ודחיקת צינור בטון בקוטר פנימי 160 ס"מ בהתאם למפרט</t>
    </r>
  </si>
  <si>
    <r>
      <rPr>
        <sz val="11"/>
        <rFont val="Calibri"/>
        <family val="2"/>
      </rPr>
      <t>אספקה ריתוך והשחלה של של צינורות פוליאתילן מסוג HDPE כדוגמת PE-100 דרג 10 קוטר 800 מ"מ</t>
    </r>
  </si>
  <si>
    <r>
      <rPr>
        <sz val="11"/>
        <rFont val="Calibri"/>
        <family val="2"/>
      </rPr>
      <t>מערכת צנרת בשוחה בקוטר 800 מ"מ לרבות קשתות, טע, זקף, מחבר אוגן, אוגן ואוגן עוור "32 לרבות כיסוי בטון ב-30 לגובה של כ- 1.8 מטר ללא זיון. המחיר זהה לכלל השוחות.</t>
    </r>
  </si>
  <si>
    <t>02.57.002</t>
  </si>
  <si>
    <t>מגובים</t>
  </si>
  <si>
    <t>02.57.002.0010</t>
  </si>
  <si>
    <t>02.57.002.0030</t>
  </si>
  <si>
    <r>
      <rPr>
        <sz val="11"/>
        <rFont val="Calibri"/>
        <family val="2"/>
      </rPr>
      <t>סגר תעלה ברוחב 80 ס"מ מנירוסטה 316 דוגמת "שלף הנדסה" או ש"ע לרבות מפעיל חשמלי IP65</t>
    </r>
  </si>
  <si>
    <r>
      <rPr>
        <sz val="11"/>
        <rFont val="Calibri"/>
        <family val="2"/>
      </rPr>
      <t>גרם מדרגות נירוסטה 316 ברוחב 1.0 מטר לרבות מעקה בגובה 1.0 מטר</t>
    </r>
  </si>
  <si>
    <r>
      <rPr>
        <sz val="11"/>
        <rFont val="Calibri"/>
        <family val="2"/>
      </rPr>
      <t>מכסה פיברגלס במידות שונות לרבות מסגרות צירים וחיזוקים.</t>
    </r>
  </si>
  <si>
    <r>
      <rPr>
        <sz val="11"/>
        <rFont val="Calibri"/>
        <family val="2"/>
      </rPr>
      <t>תכנון וביצוע מערכת נטרול ריח יוניזציה לרבות צנרת קליטה ל 20 החלפות אוויר לשעה.</t>
    </r>
  </si>
  <si>
    <r>
      <rPr>
        <sz val="11"/>
        <rFont val="Calibri"/>
        <family val="2"/>
      </rPr>
      <t>פח אשפה בנפח 1100 ליטר מפח עבור משאית היפוך דחס</t>
    </r>
  </si>
  <si>
    <r>
      <rPr>
        <sz val="11"/>
        <rFont val="Calibri"/>
        <family val="2"/>
      </rPr>
      <t>קו מים בקוטר 110 מ"מ פוליאתילן דרג 10 לרבות השחלה בתוך קו דחיקה</t>
    </r>
  </si>
  <si>
    <r>
      <rPr>
        <sz val="11"/>
        <rFont val="Calibri"/>
        <family val="2"/>
      </rPr>
      <t>גמל מים לרבות מונה מים, הידרנט ומז"ח "4.</t>
    </r>
  </si>
  <si>
    <r>
      <rPr>
        <sz val="11"/>
        <rFont val="Calibri"/>
        <family val="2"/>
      </rPr>
      <t>ברז גן וגלגלון "3/4</t>
    </r>
  </si>
  <si>
    <r>
      <rPr>
        <sz val="11"/>
        <rFont val="Calibri"/>
        <family val="2"/>
      </rPr>
      <t>אוגן על צינור פלדה קוטר "4 (100,125 מ"מ), בריתוך/הברגה, לרבות ברגים ואטמים</t>
    </r>
  </si>
  <si>
    <r>
      <rPr>
        <sz val="11"/>
        <rFont val="Calibri"/>
        <family val="2"/>
      </rPr>
      <t>ארון כיבוי מנירוסטה צבוע, הכולל בתוכה גלגלון, הידרנט "2, מזנק, צינור מקופל "2.</t>
    </r>
  </si>
  <si>
    <r>
      <rPr>
        <sz val="11"/>
        <rFont val="Calibri"/>
        <family val="2"/>
      </rPr>
      <t>מעקה נירוסטה בגובה 110 למדרגות ובורות לרבות אזן רגל</t>
    </r>
  </si>
  <si>
    <r>
      <rPr>
        <sz val="11"/>
        <rFont val="Calibri"/>
        <family val="2"/>
      </rPr>
      <t>שער נירוסטה תואם למעקה</t>
    </r>
  </si>
  <si>
    <r>
      <rPr>
        <sz val="11"/>
        <rFont val="Calibri"/>
        <family val="2"/>
      </rPr>
      <t>סולם נירוסטה 316</t>
    </r>
  </si>
  <si>
    <r>
      <rPr>
        <sz val="11"/>
        <rFont val="Calibri"/>
        <family val="2"/>
      </rPr>
      <t>דלת פח ברוחב ברוחב 80 ס"מ לרבות משקוף ופירזול, צבועה במפעל בצבע לפי בחירת המתכנן, דוגמת א. רינגל או ש"ע</t>
    </r>
  </si>
  <si>
    <r>
      <rPr>
        <sz val="11"/>
        <rFont val="Calibri"/>
        <family val="2"/>
      </rPr>
      <t>דלת אנכית פניאומטית מברזל מגולבן צבוע במידות 1.4*4 מטר מתרוממת צידית לרבות מרכת צירים פניאומטית להרמה קלה, מתוצרת AKO יבואן מנדלסון.</t>
    </r>
  </si>
  <si>
    <r>
      <rPr>
        <sz val="11"/>
        <rFont val="Calibri"/>
        <family val="2"/>
      </rPr>
      <t>מדרך פיברגלס בעובי 25 מ"מ לרבות מסגרות בבטון מעל תעלת המגוב</t>
    </r>
  </si>
  <si>
    <r>
      <rPr>
        <sz val="11"/>
        <rFont val="Calibri"/>
        <family val="2"/>
      </rPr>
      <t>מפל מצינורות פוליאתילן PE100 לרבות חיבור לצינור פלדקס בקוטר 800 מ"מ.</t>
    </r>
  </si>
  <si>
    <r>
      <rPr>
        <sz val="11"/>
        <rFont val="Calibri"/>
        <family val="2"/>
      </rPr>
      <t>צינור אוורור באורך כ 10 מטר לרבות מקל סבא בחלק העליון בקוטר "8 ללא ציפוי ועטיפה צבוע ביסוד ועליון.</t>
    </r>
  </si>
  <si>
    <t>שוחות סופיות</t>
  </si>
  <si>
    <r>
      <rPr>
        <sz val="11"/>
        <rFont val="Calibri"/>
        <family val="2"/>
      </rPr>
      <t>סגמנט שוחה במידות 3*3 מטר לרבות מדרגות בטון ומעקה נירוסטה דוגמת וולפמן או ש"ע</t>
    </r>
  </si>
  <si>
    <r>
      <rPr>
        <sz val="11"/>
        <rFont val="Calibri"/>
        <family val="2"/>
      </rPr>
      <t>חוליה עליונה לרבות פודסט מעקה וסולם, ותקרה במידות 3*3 מטר, ומכסים לעומס 40 טון בקוטר 60 ס"מ. ב.ב.</t>
    </r>
  </si>
  <si>
    <r>
      <rPr>
        <sz val="11"/>
        <rFont val="Calibri"/>
        <family val="2"/>
      </rPr>
      <t>הגבהה בקוטר 150 ס"מ בגובה 2-3 מטר לרבות תקרה מכסה וסולם נירוסטה 316.</t>
    </r>
  </si>
  <si>
    <t>שונות</t>
  </si>
  <si>
    <r>
      <rPr>
        <sz val="11"/>
        <rFont val="Calibri"/>
        <family val="2"/>
      </rPr>
      <t>אספקה של מתקן מכשיר (ספק חברת AXIS) Dcatch4PIX viDoc למדידת תעלות, צנרת, ערימות, ומצב קיים כולל תוכנות, מחשב ענן הדרכות רשיונות עלויות שוטפות וכל הנדרש לתפעול המכשיר והמערכת (gis;gps) או שו"ע באיכות.</t>
    </r>
  </si>
  <si>
    <t>סה"כ עלות</t>
  </si>
  <si>
    <t>סה"כ לאחר הנחה/תוספת</t>
  </si>
  <si>
    <t>סה"כ הנחה/תוספת (%)</t>
  </si>
  <si>
    <t>סה"כ כולל מע"מ</t>
  </si>
  <si>
    <t>מע"מ 18%</t>
  </si>
  <si>
    <t>י. לבל מהנדסים יועצים בע"מ, מתכנן</t>
  </si>
  <si>
    <t>פרוייקט מובל ביוב יישובי ציר כביש 5</t>
  </si>
  <si>
    <t>02.57.010.0020</t>
  </si>
  <si>
    <r>
      <rPr>
        <sz val="11"/>
        <rFont val="Calibri"/>
        <family val="2"/>
      </rPr>
      <t>אספקה של מפעיל חשמלי נייד לפתיחה וסגירה של מגופים</t>
    </r>
  </si>
  <si>
    <t>02.57.010.0010</t>
  </si>
  <si>
    <t>02.57.010</t>
  </si>
  <si>
    <r>
      <rPr>
        <sz val="11"/>
        <rFont val="Calibri"/>
        <family val="2"/>
      </rPr>
      <t>מילוי הפיר מסביב לשוחה הסופית בחומר גרוס בדירוג חומר סוג ג', לרבות הידוק מבוקר בשכבות ל AASHTO 98%. המחיר כולל גריסת החומר. במידה שיבחר הקבלן להרחיק את החומר ולייבא במקומו חומר מתאים ממקום אחר, יהא זאת על חשבונו.</t>
    </r>
  </si>
  <si>
    <t>02.57.009.0040</t>
  </si>
  <si>
    <t>02.57.009.0030</t>
  </si>
  <si>
    <t>02.57.009.0020</t>
  </si>
  <si>
    <t>02.57.009.0010</t>
  </si>
  <si>
    <t>02.57.009</t>
  </si>
  <si>
    <t>02.57.008.0220</t>
  </si>
  <si>
    <t>02.57.008.0210</t>
  </si>
  <si>
    <t>02.57.008.0200</t>
  </si>
  <si>
    <t>02.57.008.0190</t>
  </si>
  <si>
    <t>02.57.008.0180</t>
  </si>
  <si>
    <t>02.57.008.0170</t>
  </si>
  <si>
    <t>02.57.008.0160</t>
  </si>
  <si>
    <t>02.57.008.0150</t>
  </si>
  <si>
    <t>02.57.008.0140</t>
  </si>
  <si>
    <t>02.57.008.0130</t>
  </si>
  <si>
    <r>
      <rPr>
        <sz val="11"/>
        <rFont val="Calibri"/>
        <family val="2"/>
      </rPr>
      <t>מגוף טריז צר קוטר "4 עשוי ברזל יציקה, עם ציפוי פנים וחוץ ניילון 11 (רילסן) ללחץ עבודה של 16 אטמ', לרבות אוגנים נגדיים</t>
    </r>
  </si>
  <si>
    <t>02.57.008.0120</t>
  </si>
  <si>
    <t>02.57.008.0100</t>
  </si>
  <si>
    <t>02.57.008.0090</t>
  </si>
  <si>
    <t>02.57.008.0080</t>
  </si>
  <si>
    <t>02.57.008.0070</t>
  </si>
  <si>
    <t>02.57.008.0060</t>
  </si>
  <si>
    <t>02.57.008.0050</t>
  </si>
  <si>
    <t>02.57.008.0040</t>
  </si>
  <si>
    <t>02.57.008.0030</t>
  </si>
  <si>
    <r>
      <rPr>
        <sz val="11"/>
        <rFont val="Calibri"/>
        <family val="2"/>
      </rPr>
      <t>מגוב אלכסוני אוטומטי דגם RAKEMAX, ברוחב 1.20 מטר, מרווח סינון 6 מ"מ מתוצרת HUBER ודחסן נירוסטה 316 מסוג WAP תוצרת HUBER, ומערכת הרמה בורגית מתוצרת DUTCH-SPIRAL כולל הפעלה ומסירה. הכול על פי המפרט או ש"ע ואיכות מאושר.</t>
    </r>
  </si>
  <si>
    <t>02.57.008.0010</t>
  </si>
  <si>
    <t>02.57.008</t>
  </si>
  <si>
    <t>02.57.002.0020</t>
  </si>
  <si>
    <t>02.57.002.0009</t>
  </si>
  <si>
    <r>
      <rPr>
        <sz val="11"/>
        <rFont val="Calibri"/>
        <family val="2"/>
      </rPr>
      <t>נקודת חיווט לאביזר מערכת גילוי פריצה כגון גלאי, צופר מנורה לחצן, מפסק וכו' כולל הנחה/השחלה של כבל תקני בצנור ו/או בתעלות קיימות ו/או חדשות, לפי מפרט כולל כל העבודות וחומרי העזר הדרושים.</t>
    </r>
  </si>
  <si>
    <r>
      <rPr>
        <sz val="11"/>
        <rFont val="Calibri"/>
        <family val="2"/>
      </rPr>
      <t>מגש אביזרים לעמוד תאורה לרבות 2 מא"זים דו- קוטביים לזרם נומינלי 10 אמפר , זרם קצר 10 ק"א עם ניתוק אפס, מהדקים, פס הארקה מנחושת במידות 40X4 מ"מ ובאורך 10 ס"מ, חיווט וכל חומרי עזר הדרושים ,מחיר מגש כולל גם כבלים N2XY 3X2.5 מהמגש ועד לגופי התאורה ומוליכי הארקה כנדרש .המגש מיועד ל 2 נורות בהספק עד 1000 ווט כ"א .</t>
    </r>
  </si>
  <si>
    <r>
      <rPr>
        <sz val="11"/>
        <rFont val="Calibri"/>
        <family val="2"/>
      </rPr>
      <t>==נקודות התקנה, השחלה, חיווט וחיבור== 
הערה: מחיר הנקודה כולל: כבל, מוביל (צינור ו/או תעלה), חיווט וחיבור בדיקה והפעלה, וכל העבודות האביזרים וחומריהעזר הדרושים, מהאביזר עד ללוח, למעט תעלות ראשיות הנמדדות בנפרד. נמדד קומפלט. 
===נקודות חיבור מכשור ואביזרי פיקוד===</t>
    </r>
  </si>
  <si>
    <r>
      <rPr>
        <sz val="11"/>
        <rFont val="Calibri"/>
        <family val="2"/>
      </rPr>
      <t>קופסת שקעים רב-תכליתית כולל "קלאפות" מאמ"ת 3X25A-C, ממסר פחת 30,25A מיליאמפר, 2 מאמ"תים 16A-C, שקע חד פאזי ת"י 16A שקע חד-פאזי 16A CEE, שקע תלת-פאזי 32A CEE</t>
    </r>
  </si>
  <si>
    <r>
      <rPr>
        <sz val="11"/>
        <rFont val="Calibri"/>
        <family val="2"/>
      </rPr>
      <t>שילוב תוכנה ישומית במרכז בקרה של תאגיד עין אפק (אפק השומרון) כולל ביצוע הגדרות בבסיס הנתונים, הכנת מסכי תפעול ושילוב במסכים כלליים קיימים, הגדרת התראות והודעות SMS במחיר יסוד של 5000 ש"ח</t>
    </r>
  </si>
  <si>
    <r>
      <rPr>
        <sz val="11"/>
        <rFont val="Calibri"/>
        <family val="2"/>
      </rPr>
      <t>מכלול בקר מתוכנת PLC כדוגמת דגם טווידו דגם TWDLCDE40DRF כמתואר במפרט, כולל: CPU, וכרטיס(ים) תקשורת עם פורטים ופרוטוקולים לתקשורת ב- MODBUS, RS485 ,MODBUS-TCP/IP - הבקר יכלול מס' מינימלי של יציאות כמפורט להלן: יציאת סיריאליות RS232, יציאת TCP/IP תומכות MODBUS עבור כל הרכיבים המתחברים בתקשורת לבקר כגון: פנל הפעלה, רב מודד, מחשב לתיכנות, כולל כניסות ויציאות דיסקרטיות. כולל ספק כח מוזן 24 וולט ז.י., וכולל כל הרכיבים, האביזרים הכבלים והמכלולים הדרושים לפעולה וכל ציוד העזר הדרוש, למעט כרטיסי ה -I/O והרכיבים הנמדדים בנפרד ומפורטים בהמשך.</t>
    </r>
  </si>
  <si>
    <r>
      <rPr>
        <sz val="11"/>
        <rFont val="Calibri"/>
        <family val="2"/>
      </rPr>
      <t>===מכלול בקר מתוכנת - PLC===
כל מקום שרשום "מחיר יסוד", מדובר על המחיר שקבלן הבקרה של התאגיד יבצע את העבודה. המחיר שיציע הקבלן לסעיפים אלו כוללים מחיר קבלן ראשי + קבלן חשמל (בקרה). ההפרש היא הרווח הקבלני של המציע שמשמש למימון וביצוע השירותים הנדרשים במסגרת סעיפים אלו.</t>
    </r>
  </si>
  <si>
    <r>
      <rPr>
        <sz val="11"/>
        <rFont val="Calibri"/>
        <family val="2"/>
      </rPr>
      <t>נגד 2 קילואוהם %1W 1.</t>
    </r>
  </si>
  <si>
    <r>
      <rPr>
        <sz val="11"/>
        <rFont val="Calibri"/>
        <family val="2"/>
      </rPr>
      <t>===אביזרי פיקוד===
הבהרה: המדידה של הפריטים שבהמשך מתייחסת לרכיבי הפיקוד המופיעים בתוכניות ואשר אינם נכללים במערכות הפיקוד והסיגנליזציה למנועים ו/אולפיקוד משותף הנ"ל.</t>
    </r>
  </si>
  <si>
    <t>02.08.005.0045</t>
  </si>
  <si>
    <t>02.08.005.0028</t>
  </si>
  <si>
    <r>
      <rPr>
        <sz val="11"/>
        <rFont val="Calibri"/>
        <family val="2"/>
      </rPr>
      <t>מבנה לוח חשמל עשוי מארונות מ פוליאסטר משוריין, IP65 תוצרת "ענבר" או ש"ע, עומק עד 60 ס"מ. כולל פסי צבירה עד 100 אמפר. עמיד UV. למבנה דלתות עם 4 צירים בדלת, 4 סגרים, מנעול תליה. כולל דלתות כפולות וכל חומרי העזר הדרושים להשלמת הלוח, ולרבות שלטים, תעלות חיווט, ופלטות להרכבת ציוד, מהדקים. נימדד לפי מט ררבוע של פני הלוח.</t>
    </r>
  </si>
  <si>
    <r>
      <rPr>
        <sz val="11"/>
        <rFont val="Calibri"/>
        <family val="2"/>
      </rPr>
      <t>מילוי בורות בתערובת CLSM בשפיכה חופשית ללא טפסנות. העבודה באישור בכתב על ידי מנהל הפרוייקט.</t>
    </r>
  </si>
  <si>
    <r>
      <rPr>
        <sz val="11"/>
        <rFont val="Calibri"/>
        <family val="2"/>
      </rPr>
      <t>קו פוליאתילן לחץ גרבטציוני בקוטר 800 מ"מ דרג PE-100 10, מונח בקרקע בכל עומק, לרבות עבודות חפירה, עטיפת חול ומילוי חוזר, סרט ורשת סימון.</t>
    </r>
  </si>
  <si>
    <r>
      <rPr>
        <sz val="11"/>
        <rFont val="Calibri"/>
        <family val="2"/>
      </rPr>
      <t>קידוח אופקי עם שרוול מצינורות פלדה, בקרקע קוטר השרוול "40, בעומק כלשהו ובאורך עד 60 מ', לרבות כל עבודות ההכנה הנדרשות לביצוע מושלם של הקידוח, ריתוך הצינורות והחזרת השטח לקדמותו. המחיר כולל אספקת הצנרת, התארגנות הקבלן, פירים, דיפונים מכל סוג, סנדלי תמך ואטמי קצה.</t>
    </r>
  </si>
  <si>
    <r>
      <rPr>
        <sz val="11"/>
        <rFont val="Calibri"/>
        <family val="2"/>
      </rPr>
      <t>קידוח אופקי עם שרוול מצינורות פלדה, בקרקע קוטר השרוול "40, בעומק כלשהו ובאורך עד 60 מ', לרבות כל עבודות ההכנה הנדרשות לביצוע מושלם של הקידוח, ריתוך הצינורות והחזרת השטח לקדמותו. המחיר כולל אספקת הצנרת , התארגנות, פירים, דיפונים מכל סוג, סנדלי תמך ואטמי קצה.</t>
    </r>
  </si>
  <si>
    <r>
      <rPr>
        <sz val="11"/>
        <rFont val="Calibri"/>
        <family val="2"/>
      </rPr>
      <t>פתיחת דרך מצעים לצורך הנחת קו ביוב וביצוע דרך מצעים בעובי 40 ס"מ בשתי שכבות של 20 ס"מ כ"א מצעים סוג א' מהודק ל 98% מודיפייד AASHTO</t>
    </r>
  </si>
  <si>
    <t>01.57.001.0190</t>
  </si>
  <si>
    <r>
      <rPr>
        <sz val="11"/>
        <rFont val="Calibri"/>
        <family val="2"/>
      </rPr>
      <t>יצירת צורת דרך וביצוע דרך מצעים לצורך הנחת קו ביוב וביצוע דרך מצעים בעובי 40 ס"מ ב 2 שכבות של 20 ס"מ כ"א מצעים סוג א' מהודק ל 98% מודיפייד AASHTO</t>
    </r>
  </si>
  <si>
    <t>שם קבלן המציע: _________________________________</t>
  </si>
  <si>
    <t>מקטע C</t>
  </si>
  <si>
    <t>צינור גרביטציוני לביוב מפוליאתילן (HDPE) בעלי דופן מבני דגם "פלדקס" (SN16) או ש"ע לפי ת"י 21138 חלק 3, קוטר פנימי 800 מ"מ מונחים בקרקע בעומק 1.76-2.25, לרבות עבודות חפירה, עטיפת חול ומילוי חוזר, הריפוד והעטיפה יהיו מ-CLSM יבש (חול מצומנט) עד גובה 40 ס"מ מעל הצינור, המילוי החוזר יהודק בבקרה מלאה.</t>
  </si>
  <si>
    <t>שוחה בקוטר 180 ס"מ כולל מכסה כבד לעומס 40 טון בעומק 1.76-2.25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</si>
</sst>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Calibri"/>
    </font>
    <font>
      <sz val="12"/>
      <color rgb="FF0000FF"/>
      <name val="Calibri"/>
      <family val="2"/>
    </font>
    <font>
      <b/>
      <sz val="12"/>
      <color rgb="FF0000FF"/>
      <name val="Calibri"/>
      <family val="2"/>
    </font>
    <font>
      <b/>
      <sz val="16"/>
      <color rgb="FF0000FF"/>
      <name val="Calibri"/>
      <family val="2"/>
    </font>
    <font>
      <sz val="11"/>
      <name val="Calibri"/>
      <family val="2"/>
    </font>
  </fonts>
  <fills count="4">
    <fill>
      <patternFill patternType="none"/>
    </fill>
    <fill>
      <patternFill patternType="gray125"/>
    </fill>
    <fill>
      <patternFill patternType="solid">
        <fgColor rgb="FFC8C8C8"/>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9" fontId="4" fillId="0" borderId="0" applyFont="0" applyFill="0" applyBorder="0" applyAlignment="0" applyProtection="0"/>
    <xf numFmtId="0" fontId="4" fillId="0" borderId="0"/>
  </cellStyleXfs>
  <cellXfs count="44">
    <xf numFmtId="0" fontId="0" fillId="0" borderId="0" xfId="0"/>
    <xf numFmtId="9" fontId="2" fillId="3" borderId="2" xfId="1" applyFont="1" applyFill="1" applyBorder="1" applyAlignment="1" applyProtection="1">
      <alignment horizontal="right"/>
      <protection locked="0"/>
    </xf>
    <xf numFmtId="0" fontId="4" fillId="0" borderId="0" xfId="2"/>
    <xf numFmtId="4" fontId="4" fillId="0" borderId="0" xfId="2" applyNumberFormat="1" applyAlignment="1">
      <alignment horizontal="right"/>
    </xf>
    <xf numFmtId="0" fontId="4" fillId="0" borderId="0" xfId="2" applyAlignment="1">
      <alignment horizontal="right"/>
    </xf>
    <xf numFmtId="0" fontId="4" fillId="0" borderId="0" xfId="2" applyAlignment="1">
      <alignment shrinkToFit="1"/>
    </xf>
    <xf numFmtId="0" fontId="4" fillId="0" borderId="0" xfId="2" applyAlignment="1">
      <alignment wrapText="1"/>
    </xf>
    <xf numFmtId="0" fontId="4" fillId="0" borderId="0" xfId="2" applyAlignment="1">
      <alignment horizontal="left"/>
    </xf>
    <xf numFmtId="4" fontId="2" fillId="0" borderId="4" xfId="2" applyNumberFormat="1" applyFont="1" applyBorder="1" applyAlignment="1">
      <alignment horizontal="right"/>
    </xf>
    <xf numFmtId="0" fontId="4" fillId="0" borderId="4" xfId="2" applyBorder="1" applyAlignment="1">
      <alignment wrapText="1"/>
    </xf>
    <xf numFmtId="0" fontId="4" fillId="0" borderId="4" xfId="2" applyBorder="1" applyAlignment="1">
      <alignment horizontal="left"/>
    </xf>
    <xf numFmtId="4" fontId="2" fillId="0" borderId="2" xfId="2" applyNumberFormat="1" applyFont="1" applyBorder="1" applyAlignment="1">
      <alignment horizontal="right"/>
    </xf>
    <xf numFmtId="0" fontId="4" fillId="0" borderId="2" xfId="2" applyBorder="1" applyAlignment="1">
      <alignment wrapText="1"/>
    </xf>
    <xf numFmtId="49" fontId="4" fillId="0" borderId="2" xfId="2" applyNumberFormat="1" applyBorder="1" applyAlignment="1">
      <alignment horizontal="left"/>
    </xf>
    <xf numFmtId="4" fontId="4" fillId="0" borderId="2" xfId="2" applyNumberFormat="1" applyBorder="1" applyAlignment="1">
      <alignment horizontal="right"/>
    </xf>
    <xf numFmtId="0" fontId="4" fillId="3" borderId="2" xfId="2" applyFill="1" applyBorder="1" applyAlignment="1" applyProtection="1">
      <alignment horizontal="right"/>
      <protection locked="0"/>
    </xf>
    <xf numFmtId="0" fontId="4" fillId="0" borderId="2" xfId="2" applyBorder="1" applyAlignment="1">
      <alignment shrinkToFit="1"/>
    </xf>
    <xf numFmtId="0" fontId="1" fillId="0" borderId="0" xfId="2" applyFont="1"/>
    <xf numFmtId="4" fontId="1" fillId="0" borderId="0" xfId="2" applyNumberFormat="1" applyFont="1" applyAlignment="1">
      <alignment horizontal="right"/>
    </xf>
    <xf numFmtId="4" fontId="1" fillId="0" borderId="2" xfId="2" applyNumberFormat="1" applyFont="1" applyBorder="1" applyAlignment="1">
      <alignment horizontal="right"/>
    </xf>
    <xf numFmtId="0" fontId="1" fillId="0" borderId="2" xfId="2" applyFont="1" applyBorder="1" applyAlignment="1">
      <alignment horizontal="right"/>
    </xf>
    <xf numFmtId="0" fontId="1" fillId="0" borderId="2" xfId="2" applyFont="1" applyBorder="1" applyAlignment="1">
      <alignment shrinkToFit="1"/>
    </xf>
    <xf numFmtId="0" fontId="1" fillId="0" borderId="2" xfId="2" applyFont="1" applyBorder="1" applyAlignment="1">
      <alignment wrapText="1"/>
    </xf>
    <xf numFmtId="49" fontId="1" fillId="0" borderId="2" xfId="2" applyNumberFormat="1" applyFont="1" applyBorder="1" applyAlignment="1">
      <alignment horizontal="left"/>
    </xf>
    <xf numFmtId="0" fontId="4" fillId="0" borderId="2" xfId="2" applyBorder="1" applyAlignment="1">
      <alignment horizontal="right"/>
    </xf>
    <xf numFmtId="0" fontId="4" fillId="0" borderId="2" xfId="2" applyBorder="1" applyAlignment="1">
      <alignment horizontal="left"/>
    </xf>
    <xf numFmtId="4" fontId="4" fillId="2" borderId="3" xfId="2" applyNumberFormat="1" applyFill="1" applyBorder="1" applyAlignment="1">
      <alignment horizontal="right"/>
    </xf>
    <xf numFmtId="0" fontId="4" fillId="2" borderId="3" xfId="2" applyFill="1" applyBorder="1" applyAlignment="1">
      <alignment horizontal="right"/>
    </xf>
    <xf numFmtId="0" fontId="4" fillId="2" borderId="3" xfId="2" applyFill="1" applyBorder="1" applyAlignment="1">
      <alignment horizontal="right" shrinkToFit="1"/>
    </xf>
    <xf numFmtId="0" fontId="4" fillId="2" borderId="3" xfId="2" applyFill="1" applyBorder="1" applyAlignment="1">
      <alignment horizontal="right" wrapText="1"/>
    </xf>
    <xf numFmtId="0" fontId="4" fillId="2" borderId="3" xfId="2" applyFill="1" applyBorder="1" applyAlignment="1">
      <alignment horizontal="left"/>
    </xf>
    <xf numFmtId="0" fontId="3" fillId="3" borderId="2" xfId="2" applyFont="1" applyFill="1" applyBorder="1" applyAlignment="1" applyProtection="1">
      <alignment horizontal="right" wrapText="1"/>
      <protection locked="0"/>
    </xf>
    <xf numFmtId="0" fontId="3" fillId="0" borderId="2" xfId="2" applyFont="1" applyBorder="1" applyAlignment="1">
      <alignment horizontal="right" wrapText="1"/>
    </xf>
    <xf numFmtId="4" fontId="4" fillId="0" borderId="1" xfId="2" applyNumberFormat="1" applyBorder="1" applyAlignment="1">
      <alignment horizontal="right"/>
    </xf>
    <xf numFmtId="0" fontId="4" fillId="0" borderId="1" xfId="2" applyBorder="1" applyAlignment="1">
      <alignment horizontal="right"/>
    </xf>
    <xf numFmtId="0" fontId="4" fillId="0" borderId="1" xfId="2" applyBorder="1" applyAlignment="1">
      <alignment shrinkToFit="1"/>
    </xf>
    <xf numFmtId="0" fontId="3" fillId="0" borderId="1" xfId="2" applyFont="1" applyBorder="1" applyAlignment="1">
      <alignment horizontal="right" wrapText="1"/>
    </xf>
    <xf numFmtId="0" fontId="4" fillId="0" borderId="1" xfId="2" applyBorder="1" applyAlignment="1">
      <alignment horizontal="left"/>
    </xf>
    <xf numFmtId="0" fontId="4" fillId="0" borderId="5" xfId="2" applyBorder="1" applyAlignment="1">
      <alignment horizontal="right" shrinkToFit="1"/>
    </xf>
    <xf numFmtId="0" fontId="4" fillId="0" borderId="6" xfId="2" applyBorder="1" applyAlignment="1">
      <alignment horizontal="right" shrinkToFit="1"/>
    </xf>
    <xf numFmtId="0" fontId="4" fillId="0" borderId="7" xfId="2" applyBorder="1" applyAlignment="1">
      <alignment horizontal="right" shrinkToFit="1"/>
    </xf>
    <xf numFmtId="0" fontId="4" fillId="0" borderId="8" xfId="2" applyBorder="1" applyAlignment="1">
      <alignment horizontal="right" shrinkToFit="1"/>
    </xf>
    <xf numFmtId="0" fontId="4" fillId="0" borderId="0" xfId="2" applyAlignment="1">
      <alignment horizontal="right" shrinkToFit="1"/>
    </xf>
    <xf numFmtId="0" fontId="4" fillId="0" borderId="9" xfId="2" applyBorder="1" applyAlignment="1">
      <alignment horizontal="right" shrinkToFit="1"/>
    </xf>
  </cellXfs>
  <cellStyles count="3">
    <cellStyle name="Normal" xfId="0" builtinId="0"/>
    <cellStyle name="Normal 2" xfId="2" xr:uid="{E6A9C032-03FB-4979-9EAA-8AFF8A37CF6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135-4B19-4C63-A1D7-8C3F72715BE2}">
  <dimension ref="A2:H235"/>
  <sheetViews>
    <sheetView rightToLeft="1" tabSelected="1" workbookViewId="0">
      <selection activeCell="B10" sqref="B10"/>
    </sheetView>
  </sheetViews>
  <sheetFormatPr defaultRowHeight="15" x14ac:dyDescent="0.25"/>
  <cols>
    <col min="1" max="1" width="13.140625" style="7" customWidth="1"/>
    <col min="2" max="2" width="70" style="6" customWidth="1"/>
    <col min="3" max="3" width="9.140625" style="5" customWidth="1"/>
    <col min="4" max="4" width="9.140625" style="3" customWidth="1"/>
    <col min="5" max="5" width="9.140625" style="4" customWidth="1"/>
    <col min="6" max="6" width="17" style="3" customWidth="1"/>
    <col min="7" max="7" width="9.140625" style="3" customWidth="1"/>
    <col min="8" max="16384" width="9.140625" style="2"/>
  </cols>
  <sheetData>
    <row r="2" spans="1:8" ht="21" x14ac:dyDescent="0.35">
      <c r="A2" s="37"/>
      <c r="B2" s="36" t="s">
        <v>397</v>
      </c>
      <c r="C2" s="35"/>
      <c r="D2" s="33"/>
      <c r="E2" s="34"/>
      <c r="F2" s="33"/>
    </row>
    <row r="3" spans="1:8" ht="21" x14ac:dyDescent="0.35">
      <c r="A3" s="25"/>
      <c r="B3" s="32" t="s">
        <v>0</v>
      </c>
      <c r="C3" s="16"/>
      <c r="D3" s="14"/>
      <c r="E3" s="24"/>
      <c r="F3" s="14"/>
    </row>
    <row r="4" spans="1:8" ht="21" x14ac:dyDescent="0.35">
      <c r="A4" s="25"/>
      <c r="B4" s="32" t="s">
        <v>453</v>
      </c>
      <c r="C4" s="16"/>
      <c r="D4" s="14"/>
      <c r="E4" s="24"/>
      <c r="F4" s="14"/>
    </row>
    <row r="5" spans="1:8" ht="21" x14ac:dyDescent="0.35">
      <c r="A5" s="25"/>
      <c r="B5" s="32" t="s">
        <v>396</v>
      </c>
      <c r="C5" s="16"/>
      <c r="D5" s="14"/>
      <c r="E5" s="24"/>
      <c r="F5" s="14"/>
    </row>
    <row r="6" spans="1:8" ht="21.75" thickBot="1" x14ac:dyDescent="0.4">
      <c r="A6" s="25"/>
      <c r="B6" s="31" t="s">
        <v>452</v>
      </c>
      <c r="C6" s="16"/>
      <c r="D6" s="14"/>
      <c r="E6" s="24"/>
      <c r="F6" s="14"/>
    </row>
    <row r="7" spans="1:8" ht="16.5" thickTop="1" thickBot="1" x14ac:dyDescent="0.3">
      <c r="A7" s="30" t="s">
        <v>1</v>
      </c>
      <c r="B7" s="29" t="s">
        <v>2</v>
      </c>
      <c r="C7" s="28" t="s">
        <v>3</v>
      </c>
      <c r="D7" s="26" t="s">
        <v>4</v>
      </c>
      <c r="E7" s="27" t="s">
        <v>5</v>
      </c>
      <c r="F7" s="26" t="s">
        <v>6</v>
      </c>
    </row>
    <row r="8" spans="1:8" s="17" customFormat="1" ht="16.5" thickTop="1" x14ac:dyDescent="0.25">
      <c r="A8" s="23" t="s">
        <v>7</v>
      </c>
      <c r="B8" s="22" t="s">
        <v>7</v>
      </c>
      <c r="C8" s="21" t="s">
        <v>7</v>
      </c>
      <c r="D8" s="19" t="s">
        <v>7</v>
      </c>
      <c r="E8" s="20" t="s">
        <v>7</v>
      </c>
      <c r="F8" s="19" t="s">
        <v>7</v>
      </c>
      <c r="G8" s="18"/>
    </row>
    <row r="9" spans="1:8" x14ac:dyDescent="0.25">
      <c r="A9" s="25"/>
      <c r="B9" s="12"/>
      <c r="C9" s="16"/>
      <c r="D9" s="14"/>
      <c r="E9" s="24"/>
      <c r="F9" s="14"/>
    </row>
    <row r="10" spans="1:8" s="17" customFormat="1" ht="15.75" x14ac:dyDescent="0.25">
      <c r="A10" s="23" t="s">
        <v>8</v>
      </c>
      <c r="B10" s="22" t="s">
        <v>9</v>
      </c>
      <c r="C10" s="21" t="s">
        <v>7</v>
      </c>
      <c r="D10" s="19" t="s">
        <v>7</v>
      </c>
      <c r="E10" s="20"/>
      <c r="F10" s="19" t="e">
        <f>F11</f>
        <v>#VALUE!</v>
      </c>
      <c r="G10" s="18"/>
    </row>
    <row r="11" spans="1:8" s="17" customFormat="1" ht="15.75" x14ac:dyDescent="0.25">
      <c r="A11" s="23" t="s">
        <v>10</v>
      </c>
      <c r="B11" s="22" t="s">
        <v>11</v>
      </c>
      <c r="C11" s="21" t="s">
        <v>7</v>
      </c>
      <c r="D11" s="19" t="s">
        <v>7</v>
      </c>
      <c r="E11" s="20"/>
      <c r="F11" s="19" t="e">
        <f>SUM(F12,F34)</f>
        <v>#VALUE!</v>
      </c>
      <c r="G11" s="18"/>
      <c r="H11" s="2"/>
    </row>
    <row r="12" spans="1:8" s="17" customFormat="1" ht="15.75" x14ac:dyDescent="0.25">
      <c r="A12" s="23" t="s">
        <v>12</v>
      </c>
      <c r="B12" s="22" t="s">
        <v>13</v>
      </c>
      <c r="C12" s="21" t="s">
        <v>7</v>
      </c>
      <c r="D12" s="19" t="s">
        <v>7</v>
      </c>
      <c r="E12" s="20"/>
      <c r="F12" s="19" t="e">
        <f>SUM(F13:F33)</f>
        <v>#VALUE!</v>
      </c>
      <c r="G12" s="18"/>
      <c r="H12" s="2"/>
    </row>
    <row r="13" spans="1:8" ht="60" x14ac:dyDescent="0.25">
      <c r="A13" s="13" t="s">
        <v>14</v>
      </c>
      <c r="B13" s="12" t="s">
        <v>454</v>
      </c>
      <c r="C13" s="16" t="s">
        <v>15</v>
      </c>
      <c r="D13" s="14">
        <v>1016</v>
      </c>
      <c r="E13" s="15"/>
      <c r="F13" s="14" t="e">
        <f t="shared" ref="F13:F33" si="0">MMULT(D13,E13)</f>
        <v>#VALUE!</v>
      </c>
    </row>
    <row r="14" spans="1:8" x14ac:dyDescent="0.25">
      <c r="A14" s="13" t="s">
        <v>16</v>
      </c>
      <c r="B14" s="12" t="s">
        <v>17</v>
      </c>
      <c r="C14" s="16" t="s">
        <v>15</v>
      </c>
      <c r="D14" s="14">
        <v>346</v>
      </c>
      <c r="E14" s="15"/>
      <c r="F14" s="14" t="e">
        <f t="shared" si="0"/>
        <v>#VALUE!</v>
      </c>
    </row>
    <row r="15" spans="1:8" x14ac:dyDescent="0.25">
      <c r="A15" s="13" t="s">
        <v>18</v>
      </c>
      <c r="B15" s="12" t="s">
        <v>19</v>
      </c>
      <c r="C15" s="16" t="s">
        <v>15</v>
      </c>
      <c r="D15" s="14">
        <v>700</v>
      </c>
      <c r="E15" s="15"/>
      <c r="F15" s="14" t="e">
        <f t="shared" si="0"/>
        <v>#VALUE!</v>
      </c>
    </row>
    <row r="16" spans="1:8" x14ac:dyDescent="0.25">
      <c r="A16" s="13" t="s">
        <v>20</v>
      </c>
      <c r="B16" s="12" t="s">
        <v>21</v>
      </c>
      <c r="C16" s="16" t="s">
        <v>15</v>
      </c>
      <c r="D16" s="14">
        <v>185</v>
      </c>
      <c r="E16" s="15"/>
      <c r="F16" s="14" t="e">
        <f t="shared" si="0"/>
        <v>#VALUE!</v>
      </c>
    </row>
    <row r="17" spans="1:6" x14ac:dyDescent="0.25">
      <c r="A17" s="13" t="s">
        <v>22</v>
      </c>
      <c r="B17" s="12" t="s">
        <v>23</v>
      </c>
      <c r="C17" s="16" t="s">
        <v>15</v>
      </c>
      <c r="D17" s="14">
        <v>110</v>
      </c>
      <c r="E17" s="15"/>
      <c r="F17" s="14" t="e">
        <f t="shared" si="0"/>
        <v>#VALUE!</v>
      </c>
    </row>
    <row r="18" spans="1:6" x14ac:dyDescent="0.25">
      <c r="A18" s="13" t="s">
        <v>24</v>
      </c>
      <c r="B18" s="12" t="s">
        <v>25</v>
      </c>
      <c r="C18" s="16" t="s">
        <v>15</v>
      </c>
      <c r="D18" s="14">
        <v>120</v>
      </c>
      <c r="E18" s="15"/>
      <c r="F18" s="14" t="e">
        <f t="shared" si="0"/>
        <v>#VALUE!</v>
      </c>
    </row>
    <row r="19" spans="1:6" x14ac:dyDescent="0.25">
      <c r="A19" s="13" t="s">
        <v>26</v>
      </c>
      <c r="B19" s="12" t="s">
        <v>27</v>
      </c>
      <c r="C19" s="16" t="s">
        <v>15</v>
      </c>
      <c r="D19" s="14">
        <v>70</v>
      </c>
      <c r="E19" s="15"/>
      <c r="F19" s="14" t="e">
        <f t="shared" si="0"/>
        <v>#VALUE!</v>
      </c>
    </row>
    <row r="20" spans="1:6" x14ac:dyDescent="0.25">
      <c r="A20" s="13" t="s">
        <v>28</v>
      </c>
      <c r="B20" s="12" t="s">
        <v>29</v>
      </c>
      <c r="C20" s="16" t="s">
        <v>15</v>
      </c>
      <c r="D20" s="14">
        <v>45</v>
      </c>
      <c r="E20" s="15"/>
      <c r="F20" s="14" t="e">
        <f t="shared" si="0"/>
        <v>#VALUE!</v>
      </c>
    </row>
    <row r="21" spans="1:6" x14ac:dyDescent="0.25">
      <c r="A21" s="13" t="s">
        <v>30</v>
      </c>
      <c r="B21" s="12" t="s">
        <v>31</v>
      </c>
      <c r="C21" s="16" t="s">
        <v>15</v>
      </c>
      <c r="D21" s="14">
        <v>125</v>
      </c>
      <c r="E21" s="15"/>
      <c r="F21" s="14" t="e">
        <f t="shared" si="0"/>
        <v>#VALUE!</v>
      </c>
    </row>
    <row r="22" spans="1:6" x14ac:dyDescent="0.25">
      <c r="A22" s="13" t="s">
        <v>32</v>
      </c>
      <c r="B22" s="12" t="s">
        <v>455</v>
      </c>
      <c r="C22" s="16" t="s">
        <v>15</v>
      </c>
      <c r="D22" s="14">
        <v>26</v>
      </c>
      <c r="E22" s="15"/>
      <c r="F22" s="14" t="e">
        <f t="shared" si="0"/>
        <v>#VALUE!</v>
      </c>
    </row>
    <row r="23" spans="1:6" x14ac:dyDescent="0.25">
      <c r="A23" s="13" t="s">
        <v>33</v>
      </c>
      <c r="B23" s="12" t="s">
        <v>17</v>
      </c>
      <c r="C23" s="16" t="s">
        <v>3</v>
      </c>
      <c r="D23" s="14">
        <v>7</v>
      </c>
      <c r="E23" s="15"/>
      <c r="F23" s="14" t="e">
        <f t="shared" si="0"/>
        <v>#VALUE!</v>
      </c>
    </row>
    <row r="24" spans="1:6" x14ac:dyDescent="0.25">
      <c r="A24" s="13" t="s">
        <v>34</v>
      </c>
      <c r="B24" s="12" t="s">
        <v>19</v>
      </c>
      <c r="C24" s="16" t="s">
        <v>3</v>
      </c>
      <c r="D24" s="14">
        <v>7</v>
      </c>
      <c r="E24" s="15"/>
      <c r="F24" s="14" t="e">
        <f t="shared" si="0"/>
        <v>#VALUE!</v>
      </c>
    </row>
    <row r="25" spans="1:6" x14ac:dyDescent="0.25">
      <c r="A25" s="13" t="s">
        <v>35</v>
      </c>
      <c r="B25" s="12" t="s">
        <v>21</v>
      </c>
      <c r="C25" s="16" t="s">
        <v>3</v>
      </c>
      <c r="D25" s="14">
        <v>6</v>
      </c>
      <c r="E25" s="15"/>
      <c r="F25" s="14" t="e">
        <f t="shared" si="0"/>
        <v>#VALUE!</v>
      </c>
    </row>
    <row r="26" spans="1:6" x14ac:dyDescent="0.25">
      <c r="A26" s="13" t="s">
        <v>36</v>
      </c>
      <c r="B26" s="12" t="s">
        <v>37</v>
      </c>
      <c r="C26" s="16" t="s">
        <v>3</v>
      </c>
      <c r="D26" s="14">
        <v>3</v>
      </c>
      <c r="E26" s="15"/>
      <c r="F26" s="14" t="e">
        <f t="shared" si="0"/>
        <v>#VALUE!</v>
      </c>
    </row>
    <row r="27" spans="1:6" x14ac:dyDescent="0.25">
      <c r="A27" s="13" t="s">
        <v>38</v>
      </c>
      <c r="B27" s="12" t="s">
        <v>39</v>
      </c>
      <c r="C27" s="16" t="s">
        <v>3</v>
      </c>
      <c r="D27" s="14">
        <v>1</v>
      </c>
      <c r="E27" s="15"/>
      <c r="F27" s="14" t="e">
        <f t="shared" si="0"/>
        <v>#VALUE!</v>
      </c>
    </row>
    <row r="28" spans="1:6" x14ac:dyDescent="0.25">
      <c r="A28" s="13" t="s">
        <v>40</v>
      </c>
      <c r="B28" s="12" t="s">
        <v>41</v>
      </c>
      <c r="C28" s="16" t="s">
        <v>3</v>
      </c>
      <c r="D28" s="14">
        <v>1</v>
      </c>
      <c r="E28" s="15"/>
      <c r="F28" s="14" t="e">
        <f t="shared" si="0"/>
        <v>#VALUE!</v>
      </c>
    </row>
    <row r="29" spans="1:6" x14ac:dyDescent="0.25">
      <c r="A29" s="13" t="s">
        <v>42</v>
      </c>
      <c r="B29" s="12" t="s">
        <v>27</v>
      </c>
      <c r="C29" s="16" t="s">
        <v>3</v>
      </c>
      <c r="D29" s="14">
        <v>1</v>
      </c>
      <c r="E29" s="15"/>
      <c r="F29" s="14" t="e">
        <f t="shared" si="0"/>
        <v>#VALUE!</v>
      </c>
    </row>
    <row r="30" spans="1:6" x14ac:dyDescent="0.25">
      <c r="A30" s="13" t="s">
        <v>43</v>
      </c>
      <c r="B30" s="12" t="s">
        <v>29</v>
      </c>
      <c r="C30" s="16" t="s">
        <v>3</v>
      </c>
      <c r="D30" s="14">
        <v>1</v>
      </c>
      <c r="E30" s="15"/>
      <c r="F30" s="14" t="e">
        <f t="shared" si="0"/>
        <v>#VALUE!</v>
      </c>
    </row>
    <row r="31" spans="1:6" ht="30" x14ac:dyDescent="0.25">
      <c r="A31" s="13" t="s">
        <v>44</v>
      </c>
      <c r="B31" s="12" t="s">
        <v>451</v>
      </c>
      <c r="C31" s="16" t="s">
        <v>45</v>
      </c>
      <c r="D31" s="14">
        <v>5000</v>
      </c>
      <c r="E31" s="15"/>
      <c r="F31" s="14" t="e">
        <f t="shared" si="0"/>
        <v>#VALUE!</v>
      </c>
    </row>
    <row r="32" spans="1:6" ht="30" x14ac:dyDescent="0.25">
      <c r="A32" s="13" t="s">
        <v>450</v>
      </c>
      <c r="B32" s="12" t="s">
        <v>449</v>
      </c>
      <c r="C32" s="16" t="s">
        <v>45</v>
      </c>
      <c r="D32" s="14">
        <v>6000</v>
      </c>
      <c r="E32" s="15"/>
      <c r="F32" s="14" t="e">
        <f t="shared" si="0"/>
        <v>#VALUE!</v>
      </c>
    </row>
    <row r="33" spans="1:7" ht="60" x14ac:dyDescent="0.25">
      <c r="A33" s="13" t="s">
        <v>46</v>
      </c>
      <c r="B33" s="12" t="s">
        <v>448</v>
      </c>
      <c r="C33" s="16" t="s">
        <v>15</v>
      </c>
      <c r="D33" s="14">
        <v>40</v>
      </c>
      <c r="E33" s="15"/>
      <c r="F33" s="14" t="e">
        <f t="shared" si="0"/>
        <v>#VALUE!</v>
      </c>
    </row>
    <row r="34" spans="1:7" s="17" customFormat="1" ht="15.75" x14ac:dyDescent="0.25">
      <c r="A34" s="23" t="s">
        <v>47</v>
      </c>
      <c r="B34" s="22" t="s">
        <v>48</v>
      </c>
      <c r="C34" s="21" t="s">
        <v>7</v>
      </c>
      <c r="D34" s="19" t="s">
        <v>7</v>
      </c>
      <c r="E34" s="20"/>
      <c r="F34" s="19" t="e">
        <f>SUM(F35:F38)</f>
        <v>#VALUE!</v>
      </c>
      <c r="G34" s="18"/>
    </row>
    <row r="35" spans="1:7" ht="60" x14ac:dyDescent="0.25">
      <c r="A35" s="13" t="s">
        <v>49</v>
      </c>
      <c r="B35" s="12" t="s">
        <v>447</v>
      </c>
      <c r="C35" s="16" t="s">
        <v>15</v>
      </c>
      <c r="D35" s="14">
        <v>25</v>
      </c>
      <c r="E35" s="15"/>
      <c r="F35" s="14" t="e">
        <f>MMULT(D35,E35)</f>
        <v>#VALUE!</v>
      </c>
    </row>
    <row r="36" spans="1:7" ht="30" x14ac:dyDescent="0.25">
      <c r="A36" s="13" t="s">
        <v>50</v>
      </c>
      <c r="B36" s="12" t="s">
        <v>446</v>
      </c>
      <c r="C36" s="16" t="s">
        <v>15</v>
      </c>
      <c r="D36" s="14">
        <v>740</v>
      </c>
      <c r="E36" s="15"/>
      <c r="F36" s="14" t="e">
        <f>MMULT(D36,E36)</f>
        <v>#VALUE!</v>
      </c>
    </row>
    <row r="37" spans="1:7" x14ac:dyDescent="0.25">
      <c r="A37" s="13" t="s">
        <v>51</v>
      </c>
      <c r="B37" s="12" t="s">
        <v>52</v>
      </c>
      <c r="C37" s="16" t="s">
        <v>3</v>
      </c>
      <c r="D37" s="14">
        <v>1</v>
      </c>
      <c r="E37" s="15"/>
      <c r="F37" s="14" t="e">
        <f>MMULT(D37,E37)</f>
        <v>#VALUE!</v>
      </c>
    </row>
    <row r="38" spans="1:7" x14ac:dyDescent="0.25">
      <c r="A38" s="25"/>
      <c r="B38" s="12"/>
      <c r="C38" s="16"/>
      <c r="D38" s="14"/>
      <c r="E38" s="24"/>
      <c r="F38" s="14"/>
    </row>
    <row r="39" spans="1:7" s="17" customFormat="1" ht="15.75" x14ac:dyDescent="0.25">
      <c r="A39" s="23" t="s">
        <v>53</v>
      </c>
      <c r="B39" s="22" t="s">
        <v>54</v>
      </c>
      <c r="C39" s="21" t="s">
        <v>7</v>
      </c>
      <c r="D39" s="19" t="s">
        <v>7</v>
      </c>
      <c r="E39" s="20"/>
      <c r="F39" s="19" t="e">
        <f>SUM(F40,F61,F70,F196)</f>
        <v>#VALUE!</v>
      </c>
      <c r="G39" s="18"/>
    </row>
    <row r="40" spans="1:7" s="17" customFormat="1" ht="15.75" x14ac:dyDescent="0.25">
      <c r="A40" s="23" t="s">
        <v>55</v>
      </c>
      <c r="B40" s="22" t="s">
        <v>56</v>
      </c>
      <c r="C40" s="21" t="s">
        <v>7</v>
      </c>
      <c r="D40" s="19"/>
      <c r="E40" s="20"/>
      <c r="F40" s="19" t="e">
        <f>SUM(F41,F47)</f>
        <v>#VALUE!</v>
      </c>
      <c r="G40" s="18"/>
    </row>
    <row r="41" spans="1:7" s="17" customFormat="1" ht="15.75" x14ac:dyDescent="0.25">
      <c r="A41" s="23" t="s">
        <v>57</v>
      </c>
      <c r="B41" s="22" t="s">
        <v>58</v>
      </c>
      <c r="C41" s="21" t="s">
        <v>7</v>
      </c>
      <c r="D41" s="19" t="s">
        <v>7</v>
      </c>
      <c r="E41" s="20"/>
      <c r="F41" s="19" t="e">
        <f>SUM(F42:F46)</f>
        <v>#VALUE!</v>
      </c>
      <c r="G41" s="18"/>
    </row>
    <row r="42" spans="1:7" ht="45" x14ac:dyDescent="0.25">
      <c r="A42" s="13" t="s">
        <v>59</v>
      </c>
      <c r="B42" s="12" t="s">
        <v>60</v>
      </c>
      <c r="C42" s="16" t="s">
        <v>61</v>
      </c>
      <c r="D42" s="14">
        <v>1</v>
      </c>
      <c r="E42" s="15"/>
      <c r="F42" s="14" t="e">
        <f>MMULT(D42,E42)</f>
        <v>#VALUE!</v>
      </c>
    </row>
    <row r="43" spans="1:7" ht="45" x14ac:dyDescent="0.25">
      <c r="A43" s="13" t="s">
        <v>62</v>
      </c>
      <c r="B43" s="12" t="s">
        <v>63</v>
      </c>
      <c r="C43" s="16" t="s">
        <v>61</v>
      </c>
      <c r="D43" s="14">
        <v>1</v>
      </c>
      <c r="E43" s="15"/>
      <c r="F43" s="14" t="e">
        <f>MMULT(D43,E43)</f>
        <v>#VALUE!</v>
      </c>
    </row>
    <row r="44" spans="1:7" ht="45" x14ac:dyDescent="0.25">
      <c r="A44" s="13" t="s">
        <v>64</v>
      </c>
      <c r="B44" s="12" t="s">
        <v>65</v>
      </c>
      <c r="C44" s="16" t="s">
        <v>61</v>
      </c>
      <c r="D44" s="14">
        <v>1</v>
      </c>
      <c r="E44" s="15"/>
      <c r="F44" s="14" t="e">
        <f>MMULT(D44,E44)</f>
        <v>#VALUE!</v>
      </c>
    </row>
    <row r="45" spans="1:7" ht="45" x14ac:dyDescent="0.25">
      <c r="A45" s="13" t="s">
        <v>66</v>
      </c>
      <c r="B45" s="12" t="s">
        <v>67</v>
      </c>
      <c r="C45" s="16" t="s">
        <v>61</v>
      </c>
      <c r="D45" s="14">
        <v>1</v>
      </c>
      <c r="E45" s="15"/>
      <c r="F45" s="14" t="e">
        <f>MMULT(D45,E45)</f>
        <v>#VALUE!</v>
      </c>
    </row>
    <row r="46" spans="1:7" ht="45" x14ac:dyDescent="0.25">
      <c r="A46" s="13" t="s">
        <v>68</v>
      </c>
      <c r="B46" s="12" t="s">
        <v>69</v>
      </c>
      <c r="C46" s="16" t="s">
        <v>61</v>
      </c>
      <c r="D46" s="14">
        <v>1</v>
      </c>
      <c r="E46" s="15"/>
      <c r="F46" s="14" t="e">
        <f>MMULT(D46,E46)</f>
        <v>#VALUE!</v>
      </c>
    </row>
    <row r="47" spans="1:7" s="17" customFormat="1" ht="15.75" x14ac:dyDescent="0.25">
      <c r="A47" s="23" t="s">
        <v>70</v>
      </c>
      <c r="B47" s="22" t="s">
        <v>71</v>
      </c>
      <c r="C47" s="21" t="s">
        <v>7</v>
      </c>
      <c r="D47" s="19" t="s">
        <v>7</v>
      </c>
      <c r="E47" s="20"/>
      <c r="F47" s="19" t="e">
        <f>SUM(F48:F60)</f>
        <v>#VALUE!</v>
      </c>
      <c r="G47" s="18"/>
    </row>
    <row r="48" spans="1:7" x14ac:dyDescent="0.25">
      <c r="A48" s="13" t="s">
        <v>72</v>
      </c>
      <c r="B48" s="12" t="s">
        <v>73</v>
      </c>
      <c r="C48" s="16" t="s">
        <v>74</v>
      </c>
      <c r="D48" s="14"/>
      <c r="E48" s="24"/>
      <c r="F48" s="14"/>
    </row>
    <row r="49" spans="1:7" x14ac:dyDescent="0.25">
      <c r="A49" s="13" t="s">
        <v>75</v>
      </c>
      <c r="B49" s="12" t="s">
        <v>76</v>
      </c>
      <c r="C49" s="16" t="s">
        <v>77</v>
      </c>
      <c r="D49" s="14">
        <v>28</v>
      </c>
      <c r="E49" s="15"/>
      <c r="F49" s="14" t="e">
        <f t="shared" ref="F49:F60" si="1">MMULT(D49,E49)</f>
        <v>#VALUE!</v>
      </c>
    </row>
    <row r="50" spans="1:7" ht="30" x14ac:dyDescent="0.25">
      <c r="A50" s="13" t="s">
        <v>78</v>
      </c>
      <c r="B50" s="12" t="s">
        <v>79</v>
      </c>
      <c r="C50" s="16" t="s">
        <v>45</v>
      </c>
      <c r="D50" s="14">
        <v>520</v>
      </c>
      <c r="E50" s="15"/>
      <c r="F50" s="14" t="e">
        <f t="shared" si="1"/>
        <v>#VALUE!</v>
      </c>
    </row>
    <row r="51" spans="1:7" x14ac:dyDescent="0.25">
      <c r="A51" s="13" t="s">
        <v>80</v>
      </c>
      <c r="B51" s="12" t="s">
        <v>81</v>
      </c>
      <c r="C51" s="16" t="s">
        <v>45</v>
      </c>
      <c r="D51" s="14">
        <v>85</v>
      </c>
      <c r="E51" s="15"/>
      <c r="F51" s="14" t="e">
        <f t="shared" si="1"/>
        <v>#VALUE!</v>
      </c>
    </row>
    <row r="52" spans="1:7" x14ac:dyDescent="0.25">
      <c r="A52" s="13" t="s">
        <v>82</v>
      </c>
      <c r="B52" s="12" t="s">
        <v>83</v>
      </c>
      <c r="C52" s="16" t="s">
        <v>84</v>
      </c>
      <c r="D52" s="14">
        <v>40</v>
      </c>
      <c r="E52" s="15"/>
      <c r="F52" s="14" t="e">
        <f t="shared" si="1"/>
        <v>#VALUE!</v>
      </c>
    </row>
    <row r="53" spans="1:7" x14ac:dyDescent="0.25">
      <c r="A53" s="13" t="s">
        <v>85</v>
      </c>
      <c r="B53" s="12" t="s">
        <v>86</v>
      </c>
      <c r="C53" s="16" t="s">
        <v>84</v>
      </c>
      <c r="D53" s="14">
        <v>4</v>
      </c>
      <c r="E53" s="15"/>
      <c r="F53" s="14" t="e">
        <f t="shared" si="1"/>
        <v>#VALUE!</v>
      </c>
    </row>
    <row r="54" spans="1:7" x14ac:dyDescent="0.25">
      <c r="A54" s="13" t="s">
        <v>87</v>
      </c>
      <c r="B54" s="12" t="s">
        <v>88</v>
      </c>
      <c r="C54" s="16" t="s">
        <v>84</v>
      </c>
      <c r="D54" s="14">
        <v>2</v>
      </c>
      <c r="E54" s="15"/>
      <c r="F54" s="14" t="e">
        <f t="shared" si="1"/>
        <v>#VALUE!</v>
      </c>
    </row>
    <row r="55" spans="1:7" x14ac:dyDescent="0.25">
      <c r="A55" s="13" t="s">
        <v>89</v>
      </c>
      <c r="B55" s="12" t="s">
        <v>90</v>
      </c>
      <c r="C55" s="16" t="s">
        <v>45</v>
      </c>
      <c r="D55" s="14">
        <v>35</v>
      </c>
      <c r="E55" s="15"/>
      <c r="F55" s="14" t="e">
        <f t="shared" si="1"/>
        <v>#VALUE!</v>
      </c>
    </row>
    <row r="56" spans="1:7" x14ac:dyDescent="0.25">
      <c r="A56" s="13" t="s">
        <v>91</v>
      </c>
      <c r="B56" s="12" t="s">
        <v>92</v>
      </c>
      <c r="C56" s="16" t="s">
        <v>45</v>
      </c>
      <c r="D56" s="14">
        <v>76</v>
      </c>
      <c r="E56" s="15"/>
      <c r="F56" s="14" t="e">
        <f t="shared" si="1"/>
        <v>#VALUE!</v>
      </c>
    </row>
    <row r="57" spans="1:7" x14ac:dyDescent="0.25">
      <c r="A57" s="13" t="s">
        <v>93</v>
      </c>
      <c r="B57" s="12" t="s">
        <v>94</v>
      </c>
      <c r="C57" s="16" t="s">
        <v>45</v>
      </c>
      <c r="D57" s="14">
        <v>76</v>
      </c>
      <c r="E57" s="15"/>
      <c r="F57" s="14" t="e">
        <f t="shared" si="1"/>
        <v>#VALUE!</v>
      </c>
    </row>
    <row r="58" spans="1:7" x14ac:dyDescent="0.25">
      <c r="A58" s="13" t="s">
        <v>95</v>
      </c>
      <c r="B58" s="12" t="s">
        <v>96</v>
      </c>
      <c r="C58" s="16" t="s">
        <v>15</v>
      </c>
      <c r="D58" s="14">
        <v>35</v>
      </c>
      <c r="E58" s="15"/>
      <c r="F58" s="14" t="e">
        <f t="shared" si="1"/>
        <v>#VALUE!</v>
      </c>
    </row>
    <row r="59" spans="1:7" ht="30" x14ac:dyDescent="0.25">
      <c r="A59" s="13" t="s">
        <v>97</v>
      </c>
      <c r="B59" s="12" t="s">
        <v>98</v>
      </c>
      <c r="C59" s="16" t="s">
        <v>84</v>
      </c>
      <c r="D59" s="14">
        <v>227</v>
      </c>
      <c r="E59" s="15"/>
      <c r="F59" s="14" t="e">
        <f t="shared" si="1"/>
        <v>#VALUE!</v>
      </c>
    </row>
    <row r="60" spans="1:7" ht="30" x14ac:dyDescent="0.25">
      <c r="A60" s="13" t="s">
        <v>99</v>
      </c>
      <c r="B60" s="12" t="s">
        <v>445</v>
      </c>
      <c r="C60" s="16" t="s">
        <v>84</v>
      </c>
      <c r="D60" s="14">
        <v>70</v>
      </c>
      <c r="E60" s="15"/>
      <c r="F60" s="14" t="e">
        <f t="shared" si="1"/>
        <v>#VALUE!</v>
      </c>
    </row>
    <row r="61" spans="1:7" s="17" customFormat="1" ht="15.75" x14ac:dyDescent="0.25">
      <c r="A61" s="23" t="s">
        <v>100</v>
      </c>
      <c r="B61" s="22" t="s">
        <v>101</v>
      </c>
      <c r="C61" s="21" t="s">
        <v>7</v>
      </c>
      <c r="D61" s="19" t="s">
        <v>7</v>
      </c>
      <c r="E61" s="20"/>
      <c r="F61" s="19" t="e">
        <f>F62</f>
        <v>#VALUE!</v>
      </c>
      <c r="G61" s="18"/>
    </row>
    <row r="62" spans="1:7" s="17" customFormat="1" ht="15.75" x14ac:dyDescent="0.25">
      <c r="A62" s="23" t="s">
        <v>102</v>
      </c>
      <c r="B62" s="22" t="s">
        <v>103</v>
      </c>
      <c r="C62" s="21" t="s">
        <v>7</v>
      </c>
      <c r="D62" s="19" t="s">
        <v>7</v>
      </c>
      <c r="E62" s="20"/>
      <c r="F62" s="19" t="e">
        <f>SUM(F63:F69)</f>
        <v>#VALUE!</v>
      </c>
      <c r="G62" s="18"/>
    </row>
    <row r="63" spans="1:7" ht="30" x14ac:dyDescent="0.25">
      <c r="A63" s="13" t="s">
        <v>104</v>
      </c>
      <c r="B63" s="12" t="s">
        <v>105</v>
      </c>
      <c r="C63" s="16" t="s">
        <v>84</v>
      </c>
      <c r="D63" s="14">
        <v>32</v>
      </c>
      <c r="E63" s="15"/>
      <c r="F63" s="14" t="e">
        <f t="shared" ref="F63:F69" si="2">MMULT(D63,E63)</f>
        <v>#VALUE!</v>
      </c>
    </row>
    <row r="64" spans="1:7" x14ac:dyDescent="0.25">
      <c r="A64" s="13" t="s">
        <v>106</v>
      </c>
      <c r="B64" s="12" t="s">
        <v>107</v>
      </c>
      <c r="C64" s="16" t="s">
        <v>15</v>
      </c>
      <c r="D64" s="14">
        <v>55</v>
      </c>
      <c r="E64" s="15"/>
      <c r="F64" s="14" t="e">
        <f t="shared" si="2"/>
        <v>#VALUE!</v>
      </c>
    </row>
    <row r="65" spans="1:7" x14ac:dyDescent="0.25">
      <c r="A65" s="13" t="s">
        <v>108</v>
      </c>
      <c r="B65" s="12" t="s">
        <v>109</v>
      </c>
      <c r="C65" s="16" t="s">
        <v>3</v>
      </c>
      <c r="D65" s="14">
        <v>1</v>
      </c>
      <c r="E65" s="15"/>
      <c r="F65" s="14" t="e">
        <f t="shared" si="2"/>
        <v>#VALUE!</v>
      </c>
    </row>
    <row r="66" spans="1:7" x14ac:dyDescent="0.25">
      <c r="A66" s="13" t="s">
        <v>110</v>
      </c>
      <c r="B66" s="12" t="s">
        <v>111</v>
      </c>
      <c r="C66" s="16" t="s">
        <v>45</v>
      </c>
      <c r="D66" s="14">
        <v>95</v>
      </c>
      <c r="E66" s="15"/>
      <c r="F66" s="14" t="e">
        <f t="shared" si="2"/>
        <v>#VALUE!</v>
      </c>
    </row>
    <row r="67" spans="1:7" x14ac:dyDescent="0.25">
      <c r="A67" s="13" t="s">
        <v>112</v>
      </c>
      <c r="B67" s="12" t="s">
        <v>113</v>
      </c>
      <c r="C67" s="16" t="s">
        <v>45</v>
      </c>
      <c r="D67" s="14">
        <v>95</v>
      </c>
      <c r="E67" s="15"/>
      <c r="F67" s="14" t="e">
        <f t="shared" si="2"/>
        <v>#VALUE!</v>
      </c>
    </row>
    <row r="68" spans="1:7" x14ac:dyDescent="0.25">
      <c r="A68" s="13" t="s">
        <v>114</v>
      </c>
      <c r="B68" s="12" t="s">
        <v>115</v>
      </c>
      <c r="C68" s="16" t="s">
        <v>45</v>
      </c>
      <c r="D68" s="14">
        <v>95</v>
      </c>
      <c r="E68" s="15"/>
      <c r="F68" s="14" t="e">
        <f t="shared" si="2"/>
        <v>#VALUE!</v>
      </c>
    </row>
    <row r="69" spans="1:7" x14ac:dyDescent="0.25">
      <c r="A69" s="13" t="s">
        <v>116</v>
      </c>
      <c r="B69" s="12" t="s">
        <v>117</v>
      </c>
      <c r="C69" s="16" t="s">
        <v>45</v>
      </c>
      <c r="D69" s="14">
        <v>190</v>
      </c>
      <c r="E69" s="15"/>
      <c r="F69" s="14" t="e">
        <f t="shared" si="2"/>
        <v>#VALUE!</v>
      </c>
    </row>
    <row r="70" spans="1:7" s="17" customFormat="1" ht="15.75" x14ac:dyDescent="0.25">
      <c r="A70" s="23" t="s">
        <v>118</v>
      </c>
      <c r="B70" s="22" t="s">
        <v>119</v>
      </c>
      <c r="C70" s="21" t="s">
        <v>7</v>
      </c>
      <c r="D70" s="19" t="s">
        <v>7</v>
      </c>
      <c r="E70" s="20"/>
      <c r="F70" s="19" t="e">
        <f>SUM(F72,F86,F93,F97,F154,F171,F181)</f>
        <v>#VALUE!</v>
      </c>
      <c r="G70" s="18"/>
    </row>
    <row r="71" spans="1:7" ht="30" x14ac:dyDescent="0.25">
      <c r="A71" s="13" t="s">
        <v>120</v>
      </c>
      <c r="B71" s="12" t="s">
        <v>121</v>
      </c>
      <c r="C71" s="16" t="s">
        <v>74</v>
      </c>
      <c r="D71" s="14"/>
      <c r="E71" s="24"/>
      <c r="F71" s="14"/>
    </row>
    <row r="72" spans="1:7" s="17" customFormat="1" ht="15.75" x14ac:dyDescent="0.25">
      <c r="A72" s="23" t="s">
        <v>122</v>
      </c>
      <c r="B72" s="22" t="s">
        <v>123</v>
      </c>
      <c r="C72" s="21" t="s">
        <v>7</v>
      </c>
      <c r="D72" s="19" t="s">
        <v>7</v>
      </c>
      <c r="E72" s="20"/>
      <c r="F72" s="19" t="e">
        <f>SUM(F73:F85)</f>
        <v>#VALUE!</v>
      </c>
      <c r="G72" s="18"/>
    </row>
    <row r="73" spans="1:7" ht="30" x14ac:dyDescent="0.25">
      <c r="A73" s="13" t="s">
        <v>124</v>
      </c>
      <c r="B73" s="12" t="s">
        <v>125</v>
      </c>
      <c r="C73" s="16" t="s">
        <v>74</v>
      </c>
      <c r="D73" s="14"/>
      <c r="E73" s="24"/>
      <c r="F73" s="14"/>
    </row>
    <row r="74" spans="1:7" x14ac:dyDescent="0.25">
      <c r="A74" s="13" t="s">
        <v>126</v>
      </c>
      <c r="B74" s="12" t="s">
        <v>127</v>
      </c>
      <c r="C74" s="16" t="s">
        <v>74</v>
      </c>
      <c r="D74" s="14"/>
      <c r="E74" s="24"/>
      <c r="F74" s="14"/>
    </row>
    <row r="75" spans="1:7" x14ac:dyDescent="0.25">
      <c r="A75" s="13" t="s">
        <v>128</v>
      </c>
      <c r="B75" s="12" t="s">
        <v>129</v>
      </c>
      <c r="C75" s="16" t="s">
        <v>15</v>
      </c>
      <c r="D75" s="14">
        <v>50</v>
      </c>
      <c r="E75" s="15"/>
      <c r="F75" s="14" t="e">
        <f>MMULT(D75,E75)</f>
        <v>#VALUE!</v>
      </c>
    </row>
    <row r="76" spans="1:7" x14ac:dyDescent="0.25">
      <c r="A76" s="13" t="s">
        <v>130</v>
      </c>
      <c r="B76" s="12" t="s">
        <v>131</v>
      </c>
      <c r="C76" s="16" t="s">
        <v>15</v>
      </c>
      <c r="D76" s="14">
        <v>15</v>
      </c>
      <c r="E76" s="15"/>
      <c r="F76" s="14" t="e">
        <f>MMULT(D76,E76)</f>
        <v>#VALUE!</v>
      </c>
    </row>
    <row r="77" spans="1:7" x14ac:dyDescent="0.25">
      <c r="A77" s="13" t="s">
        <v>132</v>
      </c>
      <c r="B77" s="12" t="s">
        <v>133</v>
      </c>
      <c r="C77" s="16" t="s">
        <v>15</v>
      </c>
      <c r="D77" s="14">
        <v>25</v>
      </c>
      <c r="E77" s="15"/>
      <c r="F77" s="14" t="e">
        <f>MMULT(D77,E77)</f>
        <v>#VALUE!</v>
      </c>
    </row>
    <row r="78" spans="1:7" x14ac:dyDescent="0.25">
      <c r="A78" s="13" t="s">
        <v>134</v>
      </c>
      <c r="B78" s="12" t="s">
        <v>135</v>
      </c>
      <c r="C78" s="16" t="s">
        <v>74</v>
      </c>
      <c r="D78" s="14"/>
      <c r="E78" s="24"/>
      <c r="F78" s="14"/>
    </row>
    <row r="79" spans="1:7" ht="30" x14ac:dyDescent="0.25">
      <c r="A79" s="13" t="s">
        <v>136</v>
      </c>
      <c r="B79" s="12" t="s">
        <v>137</v>
      </c>
      <c r="C79" s="16" t="s">
        <v>15</v>
      </c>
      <c r="D79" s="14">
        <v>20</v>
      </c>
      <c r="E79" s="15"/>
      <c r="F79" s="14" t="e">
        <f>MMULT(D79,E79)</f>
        <v>#VALUE!</v>
      </c>
    </row>
    <row r="80" spans="1:7" x14ac:dyDescent="0.25">
      <c r="A80" s="13" t="s">
        <v>138</v>
      </c>
      <c r="B80" s="12" t="s">
        <v>139</v>
      </c>
      <c r="C80" s="16" t="s">
        <v>74</v>
      </c>
      <c r="D80" s="14"/>
      <c r="E80" s="24"/>
      <c r="F80" s="14"/>
    </row>
    <row r="81" spans="1:7" ht="30" x14ac:dyDescent="0.25">
      <c r="A81" s="13" t="s">
        <v>140</v>
      </c>
      <c r="B81" s="12" t="s">
        <v>141</v>
      </c>
      <c r="C81" s="16" t="s">
        <v>15</v>
      </c>
      <c r="D81" s="14">
        <v>40</v>
      </c>
      <c r="E81" s="15"/>
      <c r="F81" s="14" t="e">
        <f>MMULT(D81,E81)</f>
        <v>#VALUE!</v>
      </c>
    </row>
    <row r="82" spans="1:7" x14ac:dyDescent="0.25">
      <c r="A82" s="13" t="s">
        <v>142</v>
      </c>
      <c r="B82" s="12" t="s">
        <v>143</v>
      </c>
      <c r="C82" s="16" t="s">
        <v>15</v>
      </c>
      <c r="D82" s="14">
        <v>10</v>
      </c>
      <c r="E82" s="15"/>
      <c r="F82" s="14" t="e">
        <f>MMULT(D82,E82)</f>
        <v>#VALUE!</v>
      </c>
    </row>
    <row r="83" spans="1:7" ht="45" x14ac:dyDescent="0.25">
      <c r="A83" s="13" t="s">
        <v>144</v>
      </c>
      <c r="B83" s="12" t="s">
        <v>145</v>
      </c>
      <c r="C83" s="16" t="s">
        <v>3</v>
      </c>
      <c r="D83" s="14">
        <v>2</v>
      </c>
      <c r="E83" s="15"/>
      <c r="F83" s="14" t="e">
        <f>MMULT(D83,E83)</f>
        <v>#VALUE!</v>
      </c>
    </row>
    <row r="84" spans="1:7" x14ac:dyDescent="0.25">
      <c r="A84" s="13" t="s">
        <v>146</v>
      </c>
      <c r="B84" s="12" t="s">
        <v>147</v>
      </c>
      <c r="C84" s="16" t="s">
        <v>74</v>
      </c>
      <c r="D84" s="14"/>
      <c r="E84" s="24"/>
      <c r="F84" s="14"/>
    </row>
    <row r="85" spans="1:7" ht="30" x14ac:dyDescent="0.25">
      <c r="A85" s="13" t="s">
        <v>148</v>
      </c>
      <c r="B85" s="12" t="s">
        <v>149</v>
      </c>
      <c r="C85" s="16" t="s">
        <v>3</v>
      </c>
      <c r="D85" s="14">
        <v>1</v>
      </c>
      <c r="E85" s="15"/>
      <c r="F85" s="14" t="e">
        <f>MMULT(D85,E85)</f>
        <v>#VALUE!</v>
      </c>
    </row>
    <row r="86" spans="1:7" s="17" customFormat="1" ht="15.75" x14ac:dyDescent="0.25">
      <c r="A86" s="23" t="s">
        <v>150</v>
      </c>
      <c r="B86" s="22" t="s">
        <v>151</v>
      </c>
      <c r="C86" s="21" t="s">
        <v>7</v>
      </c>
      <c r="D86" s="19" t="s">
        <v>7</v>
      </c>
      <c r="E86" s="20"/>
      <c r="F86" s="19" t="e">
        <f>SUM(F87:F92)</f>
        <v>#VALUE!</v>
      </c>
      <c r="G86" s="18"/>
    </row>
    <row r="87" spans="1:7" ht="30" x14ac:dyDescent="0.25">
      <c r="A87" s="13" t="s">
        <v>152</v>
      </c>
      <c r="B87" s="12" t="s">
        <v>153</v>
      </c>
      <c r="C87" s="16" t="s">
        <v>74</v>
      </c>
      <c r="D87" s="14"/>
      <c r="E87" s="24"/>
      <c r="F87" s="14"/>
    </row>
    <row r="88" spans="1:7" x14ac:dyDescent="0.25">
      <c r="A88" s="13" t="s">
        <v>154</v>
      </c>
      <c r="B88" s="12" t="s">
        <v>155</v>
      </c>
      <c r="C88" s="16" t="s">
        <v>74</v>
      </c>
      <c r="D88" s="14"/>
      <c r="E88" s="24"/>
      <c r="F88" s="14"/>
    </row>
    <row r="89" spans="1:7" ht="30" x14ac:dyDescent="0.25">
      <c r="A89" s="13" t="s">
        <v>156</v>
      </c>
      <c r="B89" s="12" t="s">
        <v>157</v>
      </c>
      <c r="C89" s="16" t="s">
        <v>15</v>
      </c>
      <c r="D89" s="14">
        <v>20</v>
      </c>
      <c r="E89" s="15"/>
      <c r="F89" s="14" t="e">
        <f>MMULT(D89,E89)</f>
        <v>#VALUE!</v>
      </c>
    </row>
    <row r="90" spans="1:7" ht="30" x14ac:dyDescent="0.25">
      <c r="A90" s="13" t="s">
        <v>158</v>
      </c>
      <c r="B90" s="12" t="s">
        <v>159</v>
      </c>
      <c r="C90" s="16" t="s">
        <v>15</v>
      </c>
      <c r="D90" s="14">
        <v>35</v>
      </c>
      <c r="E90" s="15"/>
      <c r="F90" s="14" t="e">
        <f>MMULT(D90,E90)</f>
        <v>#VALUE!</v>
      </c>
    </row>
    <row r="91" spans="1:7" x14ac:dyDescent="0.25">
      <c r="A91" s="13" t="s">
        <v>160</v>
      </c>
      <c r="B91" s="12" t="s">
        <v>161</v>
      </c>
      <c r="C91" s="16" t="s">
        <v>74</v>
      </c>
      <c r="D91" s="14"/>
      <c r="E91" s="24"/>
      <c r="F91" s="14"/>
    </row>
    <row r="92" spans="1:7" ht="30" x14ac:dyDescent="0.25">
      <c r="A92" s="13" t="s">
        <v>162</v>
      </c>
      <c r="B92" s="12" t="s">
        <v>163</v>
      </c>
      <c r="C92" s="16" t="s">
        <v>15</v>
      </c>
      <c r="D92" s="14">
        <v>20</v>
      </c>
      <c r="E92" s="15"/>
      <c r="F92" s="14" t="e">
        <f>MMULT(D92,E92)</f>
        <v>#VALUE!</v>
      </c>
    </row>
    <row r="93" spans="1:7" s="17" customFormat="1" ht="15.75" x14ac:dyDescent="0.25">
      <c r="A93" s="23" t="s">
        <v>164</v>
      </c>
      <c r="B93" s="22" t="s">
        <v>165</v>
      </c>
      <c r="C93" s="21" t="s">
        <v>7</v>
      </c>
      <c r="D93" s="19" t="s">
        <v>7</v>
      </c>
      <c r="E93" s="20"/>
      <c r="F93" s="19" t="e">
        <f>SUM(F94:F96)</f>
        <v>#VALUE!</v>
      </c>
      <c r="G93" s="18"/>
    </row>
    <row r="94" spans="1:7" x14ac:dyDescent="0.25">
      <c r="A94" s="13" t="s">
        <v>166</v>
      </c>
      <c r="B94" s="12" t="s">
        <v>167</v>
      </c>
      <c r="C94" s="16" t="s">
        <v>3</v>
      </c>
      <c r="D94" s="14">
        <v>1</v>
      </c>
      <c r="E94" s="15"/>
      <c r="F94" s="14" t="e">
        <f>MMULT(D94,E94)</f>
        <v>#VALUE!</v>
      </c>
    </row>
    <row r="95" spans="1:7" ht="30" x14ac:dyDescent="0.25">
      <c r="A95" s="13" t="s">
        <v>168</v>
      </c>
      <c r="B95" s="12" t="s">
        <v>169</v>
      </c>
      <c r="C95" s="16" t="s">
        <v>170</v>
      </c>
      <c r="D95" s="14">
        <v>10</v>
      </c>
      <c r="E95" s="15"/>
      <c r="F95" s="14" t="e">
        <f>MMULT(D95,E95)</f>
        <v>#VALUE!</v>
      </c>
    </row>
    <row r="96" spans="1:7" x14ac:dyDescent="0.25">
      <c r="A96" s="13" t="s">
        <v>171</v>
      </c>
      <c r="B96" s="12" t="s">
        <v>172</v>
      </c>
      <c r="C96" s="16" t="s">
        <v>61</v>
      </c>
      <c r="D96" s="14">
        <v>1</v>
      </c>
      <c r="E96" s="15"/>
      <c r="F96" s="14" t="e">
        <f>MMULT(D96,E96)</f>
        <v>#VALUE!</v>
      </c>
    </row>
    <row r="97" spans="1:8" s="17" customFormat="1" ht="15.75" x14ac:dyDescent="0.25">
      <c r="A97" s="23" t="s">
        <v>173</v>
      </c>
      <c r="B97" s="22" t="s">
        <v>174</v>
      </c>
      <c r="C97" s="21" t="s">
        <v>7</v>
      </c>
      <c r="D97" s="19" t="s">
        <v>7</v>
      </c>
      <c r="E97" s="20"/>
      <c r="F97" s="19" t="e">
        <f>SUM(F98:F153)</f>
        <v>#VALUE!</v>
      </c>
      <c r="G97" s="18"/>
    </row>
    <row r="98" spans="1:8" ht="30" x14ac:dyDescent="0.25">
      <c r="A98" s="13" t="s">
        <v>175</v>
      </c>
      <c r="B98" s="12" t="s">
        <v>176</v>
      </c>
      <c r="C98" s="16" t="s">
        <v>74</v>
      </c>
      <c r="D98" s="14"/>
      <c r="E98" s="24"/>
      <c r="F98" s="14"/>
    </row>
    <row r="99" spans="1:8" s="3" customFormat="1" ht="75" x14ac:dyDescent="0.25">
      <c r="A99" s="13" t="s">
        <v>175</v>
      </c>
      <c r="B99" s="12" t="s">
        <v>444</v>
      </c>
      <c r="C99" s="16" t="s">
        <v>45</v>
      </c>
      <c r="D99" s="14">
        <v>1.5</v>
      </c>
      <c r="E99" s="15"/>
      <c r="F99" s="14" t="e">
        <f>MMULT(D99,E99)</f>
        <v>#VALUE!</v>
      </c>
      <c r="H99" s="2"/>
    </row>
    <row r="100" spans="1:8" s="3" customFormat="1" x14ac:dyDescent="0.25">
      <c r="A100" s="13" t="s">
        <v>177</v>
      </c>
      <c r="B100" s="12" t="s">
        <v>178</v>
      </c>
      <c r="C100" s="16" t="s">
        <v>61</v>
      </c>
      <c r="D100" s="14">
        <v>1</v>
      </c>
      <c r="E100" s="15"/>
      <c r="F100" s="14" t="e">
        <f>MMULT(D100,E100)</f>
        <v>#VALUE!</v>
      </c>
      <c r="H100" s="2"/>
    </row>
    <row r="101" spans="1:8" s="3" customFormat="1" x14ac:dyDescent="0.25">
      <c r="A101" s="13" t="s">
        <v>179</v>
      </c>
      <c r="B101" s="12" t="s">
        <v>180</v>
      </c>
      <c r="C101" s="16" t="s">
        <v>74</v>
      </c>
      <c r="D101" s="14"/>
      <c r="E101" s="24"/>
      <c r="F101" s="14"/>
      <c r="H101" s="2"/>
    </row>
    <row r="102" spans="1:8" s="3" customFormat="1" x14ac:dyDescent="0.25">
      <c r="A102" s="13" t="s">
        <v>181</v>
      </c>
      <c r="B102" s="12" t="s">
        <v>182</v>
      </c>
      <c r="C102" s="16" t="s">
        <v>3</v>
      </c>
      <c r="D102" s="14">
        <v>14</v>
      </c>
      <c r="E102" s="15"/>
      <c r="F102" s="14" t="e">
        <f t="shared" ref="F102:F107" si="3">MMULT(D102,E102)</f>
        <v>#VALUE!</v>
      </c>
      <c r="H102" s="2"/>
    </row>
    <row r="103" spans="1:8" s="3" customFormat="1" x14ac:dyDescent="0.25">
      <c r="A103" s="13" t="s">
        <v>183</v>
      </c>
      <c r="B103" s="12" t="s">
        <v>184</v>
      </c>
      <c r="C103" s="16" t="s">
        <v>3</v>
      </c>
      <c r="D103" s="14">
        <v>1</v>
      </c>
      <c r="E103" s="15"/>
      <c r="F103" s="14" t="e">
        <f t="shared" si="3"/>
        <v>#VALUE!</v>
      </c>
      <c r="H103" s="2"/>
    </row>
    <row r="104" spans="1:8" s="3" customFormat="1" x14ac:dyDescent="0.25">
      <c r="A104" s="13" t="s">
        <v>185</v>
      </c>
      <c r="B104" s="12" t="s">
        <v>186</v>
      </c>
      <c r="C104" s="16" t="s">
        <v>3</v>
      </c>
      <c r="D104" s="14">
        <v>6</v>
      </c>
      <c r="E104" s="15"/>
      <c r="F104" s="14" t="e">
        <f t="shared" si="3"/>
        <v>#VALUE!</v>
      </c>
      <c r="H104" s="2"/>
    </row>
    <row r="105" spans="1:8" s="3" customFormat="1" x14ac:dyDescent="0.25">
      <c r="A105" s="13" t="s">
        <v>187</v>
      </c>
      <c r="B105" s="12" t="s">
        <v>188</v>
      </c>
      <c r="C105" s="16" t="s">
        <v>3</v>
      </c>
      <c r="D105" s="14">
        <v>2</v>
      </c>
      <c r="E105" s="15"/>
      <c r="F105" s="14" t="e">
        <f t="shared" si="3"/>
        <v>#VALUE!</v>
      </c>
      <c r="H105" s="2"/>
    </row>
    <row r="106" spans="1:8" s="3" customFormat="1" x14ac:dyDescent="0.25">
      <c r="A106" s="13" t="s">
        <v>189</v>
      </c>
      <c r="B106" s="12" t="s">
        <v>190</v>
      </c>
      <c r="C106" s="16" t="s">
        <v>3</v>
      </c>
      <c r="D106" s="14">
        <v>1</v>
      </c>
      <c r="E106" s="15"/>
      <c r="F106" s="14" t="e">
        <f t="shared" si="3"/>
        <v>#VALUE!</v>
      </c>
      <c r="H106" s="2"/>
    </row>
    <row r="107" spans="1:8" s="3" customFormat="1" x14ac:dyDescent="0.25">
      <c r="A107" s="13" t="s">
        <v>191</v>
      </c>
      <c r="B107" s="12" t="s">
        <v>192</v>
      </c>
      <c r="C107" s="16" t="s">
        <v>3</v>
      </c>
      <c r="D107" s="14">
        <v>10</v>
      </c>
      <c r="E107" s="15"/>
      <c r="F107" s="14" t="e">
        <f t="shared" si="3"/>
        <v>#VALUE!</v>
      </c>
      <c r="H107" s="2"/>
    </row>
    <row r="108" spans="1:8" s="3" customFormat="1" x14ac:dyDescent="0.25">
      <c r="A108" s="13" t="s">
        <v>193</v>
      </c>
      <c r="B108" s="12" t="s">
        <v>194</v>
      </c>
      <c r="C108" s="16" t="s">
        <v>74</v>
      </c>
      <c r="D108" s="14"/>
      <c r="E108" s="24"/>
      <c r="F108" s="14"/>
      <c r="H108" s="2"/>
    </row>
    <row r="109" spans="1:8" s="3" customFormat="1" x14ac:dyDescent="0.25">
      <c r="A109" s="13" t="s">
        <v>195</v>
      </c>
      <c r="B109" s="12" t="s">
        <v>196</v>
      </c>
      <c r="C109" s="16" t="s">
        <v>3</v>
      </c>
      <c r="D109" s="14">
        <v>2</v>
      </c>
      <c r="E109" s="15"/>
      <c r="F109" s="14" t="e">
        <f>MMULT(D109,E109)</f>
        <v>#VALUE!</v>
      </c>
      <c r="H109" s="2"/>
    </row>
    <row r="110" spans="1:8" s="3" customFormat="1" x14ac:dyDescent="0.25">
      <c r="A110" s="13" t="s">
        <v>197</v>
      </c>
      <c r="B110" s="12" t="s">
        <v>198</v>
      </c>
      <c r="C110" s="16" t="s">
        <v>3</v>
      </c>
      <c r="D110" s="14">
        <v>1</v>
      </c>
      <c r="E110" s="15"/>
      <c r="F110" s="14" t="e">
        <f>MMULT(D110,E110)</f>
        <v>#VALUE!</v>
      </c>
      <c r="H110" s="2"/>
    </row>
    <row r="111" spans="1:8" s="3" customFormat="1" x14ac:dyDescent="0.25">
      <c r="A111" s="13" t="s">
        <v>199</v>
      </c>
      <c r="B111" s="12" t="s">
        <v>200</v>
      </c>
      <c r="C111" s="16" t="s">
        <v>3</v>
      </c>
      <c r="D111" s="14">
        <v>1</v>
      </c>
      <c r="E111" s="15"/>
      <c r="F111" s="14" t="e">
        <f>MMULT(D111,E111)</f>
        <v>#VALUE!</v>
      </c>
      <c r="H111" s="2"/>
    </row>
    <row r="112" spans="1:8" s="3" customFormat="1" x14ac:dyDescent="0.25">
      <c r="A112" s="13" t="s">
        <v>201</v>
      </c>
      <c r="B112" s="12" t="s">
        <v>202</v>
      </c>
      <c r="C112" s="16" t="s">
        <v>74</v>
      </c>
      <c r="D112" s="14"/>
      <c r="E112" s="24"/>
      <c r="F112" s="14"/>
      <c r="H112" s="2"/>
    </row>
    <row r="113" spans="1:8" s="3" customFormat="1" ht="45" x14ac:dyDescent="0.25">
      <c r="A113" s="13" t="s">
        <v>203</v>
      </c>
      <c r="B113" s="12" t="s">
        <v>204</v>
      </c>
      <c r="C113" s="16" t="s">
        <v>3</v>
      </c>
      <c r="D113" s="14">
        <v>3</v>
      </c>
      <c r="E113" s="15"/>
      <c r="F113" s="14" t="e">
        <f>MMULT(D113,E113)</f>
        <v>#VALUE!</v>
      </c>
      <c r="H113" s="2"/>
    </row>
    <row r="114" spans="1:8" s="3" customFormat="1" ht="30" x14ac:dyDescent="0.25">
      <c r="A114" s="13" t="s">
        <v>205</v>
      </c>
      <c r="B114" s="12" t="s">
        <v>206</v>
      </c>
      <c r="C114" s="16" t="s">
        <v>3</v>
      </c>
      <c r="D114" s="14">
        <v>1</v>
      </c>
      <c r="E114" s="15"/>
      <c r="F114" s="14" t="e">
        <f>MMULT(D114,E114)</f>
        <v>#VALUE!</v>
      </c>
      <c r="H114" s="2"/>
    </row>
    <row r="115" spans="1:8" s="3" customFormat="1" x14ac:dyDescent="0.25">
      <c r="A115" s="13" t="s">
        <v>207</v>
      </c>
      <c r="B115" s="12" t="s">
        <v>208</v>
      </c>
      <c r="C115" s="16" t="s">
        <v>3</v>
      </c>
      <c r="D115" s="14">
        <v>1</v>
      </c>
      <c r="E115" s="15"/>
      <c r="F115" s="14" t="e">
        <f>MMULT(D115,E115)</f>
        <v>#VALUE!</v>
      </c>
      <c r="H115" s="2"/>
    </row>
    <row r="116" spans="1:8" s="3" customFormat="1" ht="30" x14ac:dyDescent="0.25">
      <c r="A116" s="13" t="s">
        <v>209</v>
      </c>
      <c r="B116" s="12" t="s">
        <v>210</v>
      </c>
      <c r="C116" s="16" t="s">
        <v>3</v>
      </c>
      <c r="D116" s="14">
        <v>1</v>
      </c>
      <c r="E116" s="15"/>
      <c r="F116" s="14" t="e">
        <f>MMULT(D116,E116)</f>
        <v>#VALUE!</v>
      </c>
      <c r="H116" s="2"/>
    </row>
    <row r="117" spans="1:8" s="3" customFormat="1" x14ac:dyDescent="0.25">
      <c r="A117" s="13" t="s">
        <v>211</v>
      </c>
      <c r="B117" s="12" t="s">
        <v>212</v>
      </c>
      <c r="C117" s="16" t="s">
        <v>74</v>
      </c>
      <c r="D117" s="14"/>
      <c r="E117" s="24"/>
      <c r="F117" s="14"/>
      <c r="H117" s="2"/>
    </row>
    <row r="118" spans="1:8" s="3" customFormat="1" x14ac:dyDescent="0.25">
      <c r="A118" s="13" t="s">
        <v>214</v>
      </c>
      <c r="B118" s="12" t="s">
        <v>213</v>
      </c>
      <c r="C118" s="16" t="s">
        <v>3</v>
      </c>
      <c r="D118" s="14">
        <v>1</v>
      </c>
      <c r="E118" s="15"/>
      <c r="F118" s="14" t="e">
        <f>MMULT(D118,E118)</f>
        <v>#VALUE!</v>
      </c>
      <c r="H118" s="2"/>
    </row>
    <row r="119" spans="1:8" s="3" customFormat="1" x14ac:dyDescent="0.25">
      <c r="A119" s="13" t="s">
        <v>443</v>
      </c>
      <c r="B119" s="12" t="s">
        <v>215</v>
      </c>
      <c r="C119" s="16" t="s">
        <v>3</v>
      </c>
      <c r="D119" s="14">
        <v>2</v>
      </c>
      <c r="E119" s="15"/>
      <c r="F119" s="14" t="e">
        <f>MMULT(D119,E119)</f>
        <v>#VALUE!</v>
      </c>
      <c r="H119" s="2"/>
    </row>
    <row r="120" spans="1:8" s="3" customFormat="1" x14ac:dyDescent="0.25">
      <c r="A120" s="13" t="s">
        <v>216</v>
      </c>
      <c r="B120" s="12" t="s">
        <v>217</v>
      </c>
      <c r="C120" s="16" t="s">
        <v>74</v>
      </c>
      <c r="D120" s="14"/>
      <c r="E120" s="24"/>
      <c r="F120" s="14"/>
      <c r="H120" s="2"/>
    </row>
    <row r="121" spans="1:8" s="3" customFormat="1" x14ac:dyDescent="0.25">
      <c r="A121" s="13" t="s">
        <v>218</v>
      </c>
      <c r="B121" s="12" t="s">
        <v>219</v>
      </c>
      <c r="C121" s="16" t="s">
        <v>61</v>
      </c>
      <c r="D121" s="14">
        <v>1</v>
      </c>
      <c r="E121" s="15"/>
      <c r="F121" s="14" t="e">
        <f>MMULT(D121,E121)</f>
        <v>#VALUE!</v>
      </c>
      <c r="H121" s="2"/>
    </row>
    <row r="122" spans="1:8" s="3" customFormat="1" x14ac:dyDescent="0.25">
      <c r="A122" s="13" t="s">
        <v>220</v>
      </c>
      <c r="B122" s="12" t="s">
        <v>221</v>
      </c>
      <c r="C122" s="16" t="s">
        <v>74</v>
      </c>
      <c r="D122" s="14"/>
      <c r="E122" s="24"/>
      <c r="F122" s="14"/>
      <c r="H122" s="2"/>
    </row>
    <row r="123" spans="1:8" s="3" customFormat="1" ht="30" x14ac:dyDescent="0.25">
      <c r="A123" s="13" t="s">
        <v>222</v>
      </c>
      <c r="B123" s="12" t="s">
        <v>223</v>
      </c>
      <c r="C123" s="16" t="s">
        <v>3</v>
      </c>
      <c r="D123" s="14">
        <v>2</v>
      </c>
      <c r="E123" s="15"/>
      <c r="F123" s="14" t="e">
        <f>MMULT(D123,E123)</f>
        <v>#VALUE!</v>
      </c>
      <c r="H123" s="2"/>
    </row>
    <row r="124" spans="1:8" s="3" customFormat="1" ht="45" x14ac:dyDescent="0.25">
      <c r="A124" s="13" t="s">
        <v>442</v>
      </c>
      <c r="B124" s="12" t="s">
        <v>441</v>
      </c>
      <c r="C124" s="16" t="s">
        <v>74</v>
      </c>
      <c r="D124" s="14"/>
      <c r="E124" s="24"/>
      <c r="F124" s="14"/>
      <c r="H124" s="2"/>
    </row>
    <row r="125" spans="1:8" s="3" customFormat="1" ht="30" x14ac:dyDescent="0.25">
      <c r="A125" s="13" t="s">
        <v>224</v>
      </c>
      <c r="B125" s="12" t="s">
        <v>225</v>
      </c>
      <c r="C125" s="16" t="s">
        <v>3</v>
      </c>
      <c r="D125" s="14">
        <v>6</v>
      </c>
      <c r="E125" s="15"/>
      <c r="F125" s="14" t="e">
        <f t="shared" ref="F125:F132" si="4">MMULT(D125,E125)</f>
        <v>#VALUE!</v>
      </c>
      <c r="H125" s="2"/>
    </row>
    <row r="126" spans="1:8" s="3" customFormat="1" ht="30" x14ac:dyDescent="0.25">
      <c r="A126" s="13" t="s">
        <v>226</v>
      </c>
      <c r="B126" s="12" t="s">
        <v>227</v>
      </c>
      <c r="C126" s="16" t="s">
        <v>3</v>
      </c>
      <c r="D126" s="14">
        <v>1</v>
      </c>
      <c r="E126" s="15"/>
      <c r="F126" s="14" t="e">
        <f t="shared" si="4"/>
        <v>#VALUE!</v>
      </c>
      <c r="H126" s="2"/>
    </row>
    <row r="127" spans="1:8" s="3" customFormat="1" x14ac:dyDescent="0.25">
      <c r="A127" s="13" t="s">
        <v>228</v>
      </c>
      <c r="B127" s="12" t="s">
        <v>229</v>
      </c>
      <c r="C127" s="16" t="s">
        <v>3</v>
      </c>
      <c r="D127" s="14">
        <v>1</v>
      </c>
      <c r="E127" s="15"/>
      <c r="F127" s="14" t="e">
        <f t="shared" si="4"/>
        <v>#VALUE!</v>
      </c>
      <c r="H127" s="2"/>
    </row>
    <row r="128" spans="1:8" s="3" customFormat="1" x14ac:dyDescent="0.25">
      <c r="A128" s="13" t="s">
        <v>230</v>
      </c>
      <c r="B128" s="12" t="s">
        <v>231</v>
      </c>
      <c r="C128" s="16" t="s">
        <v>3</v>
      </c>
      <c r="D128" s="14">
        <v>2</v>
      </c>
      <c r="E128" s="15"/>
      <c r="F128" s="14" t="e">
        <f t="shared" si="4"/>
        <v>#VALUE!</v>
      </c>
      <c r="H128" s="2"/>
    </row>
    <row r="129" spans="1:8" s="3" customFormat="1" x14ac:dyDescent="0.25">
      <c r="A129" s="13" t="s">
        <v>232</v>
      </c>
      <c r="B129" s="12" t="s">
        <v>233</v>
      </c>
      <c r="C129" s="16" t="s">
        <v>3</v>
      </c>
      <c r="D129" s="14">
        <v>2</v>
      </c>
      <c r="E129" s="15"/>
      <c r="F129" s="14" t="e">
        <f t="shared" si="4"/>
        <v>#VALUE!</v>
      </c>
      <c r="H129" s="2"/>
    </row>
    <row r="130" spans="1:8" s="3" customFormat="1" x14ac:dyDescent="0.25">
      <c r="A130" s="13" t="s">
        <v>234</v>
      </c>
      <c r="B130" s="12" t="s">
        <v>235</v>
      </c>
      <c r="C130" s="16" t="s">
        <v>3</v>
      </c>
      <c r="D130" s="14">
        <v>2</v>
      </c>
      <c r="E130" s="15"/>
      <c r="F130" s="14" t="e">
        <f t="shared" si="4"/>
        <v>#VALUE!</v>
      </c>
      <c r="H130" s="2"/>
    </row>
    <row r="131" spans="1:8" s="3" customFormat="1" x14ac:dyDescent="0.25">
      <c r="A131" s="13" t="s">
        <v>236</v>
      </c>
      <c r="B131" s="12" t="s">
        <v>440</v>
      </c>
      <c r="C131" s="16" t="s">
        <v>3</v>
      </c>
      <c r="D131" s="14">
        <v>1</v>
      </c>
      <c r="E131" s="15"/>
      <c r="F131" s="14" t="e">
        <f t="shared" si="4"/>
        <v>#VALUE!</v>
      </c>
      <c r="H131" s="2"/>
    </row>
    <row r="132" spans="1:8" s="3" customFormat="1" x14ac:dyDescent="0.25">
      <c r="A132" s="13" t="s">
        <v>237</v>
      </c>
      <c r="B132" s="12" t="s">
        <v>238</v>
      </c>
      <c r="C132" s="16" t="s">
        <v>3</v>
      </c>
      <c r="D132" s="14">
        <v>10</v>
      </c>
      <c r="E132" s="15"/>
      <c r="F132" s="14" t="e">
        <f t="shared" si="4"/>
        <v>#VALUE!</v>
      </c>
      <c r="H132" s="2"/>
    </row>
    <row r="133" spans="1:8" s="3" customFormat="1" x14ac:dyDescent="0.25">
      <c r="A133" s="13" t="s">
        <v>239</v>
      </c>
      <c r="B133" s="12" t="s">
        <v>240</v>
      </c>
      <c r="C133" s="16" t="s">
        <v>74</v>
      </c>
      <c r="D133" s="14"/>
      <c r="E133" s="24"/>
      <c r="F133" s="14"/>
      <c r="H133" s="2"/>
    </row>
    <row r="134" spans="1:8" s="3" customFormat="1" ht="30" x14ac:dyDescent="0.25">
      <c r="A134" s="13" t="s">
        <v>241</v>
      </c>
      <c r="B134" s="12" t="s">
        <v>242</v>
      </c>
      <c r="C134" s="16" t="s">
        <v>61</v>
      </c>
      <c r="D134" s="14">
        <v>1</v>
      </c>
      <c r="E134" s="15"/>
      <c r="F134" s="14" t="e">
        <f>MMULT(D134,E134)</f>
        <v>#VALUE!</v>
      </c>
      <c r="H134" s="2"/>
    </row>
    <row r="135" spans="1:8" s="3" customFormat="1" ht="30" x14ac:dyDescent="0.25">
      <c r="A135" s="13" t="s">
        <v>243</v>
      </c>
      <c r="B135" s="12" t="s">
        <v>244</v>
      </c>
      <c r="C135" s="16" t="s">
        <v>61</v>
      </c>
      <c r="D135" s="14">
        <v>1</v>
      </c>
      <c r="E135" s="15"/>
      <c r="F135" s="14" t="e">
        <f>MMULT(D135,E135)</f>
        <v>#VALUE!</v>
      </c>
      <c r="H135" s="2"/>
    </row>
    <row r="136" spans="1:8" s="3" customFormat="1" x14ac:dyDescent="0.25">
      <c r="A136" s="13" t="s">
        <v>245</v>
      </c>
      <c r="B136" s="12" t="s">
        <v>246</v>
      </c>
      <c r="C136" s="16" t="s">
        <v>74</v>
      </c>
      <c r="D136" s="14"/>
      <c r="E136" s="24"/>
      <c r="F136" s="14"/>
      <c r="H136" s="2"/>
    </row>
    <row r="137" spans="1:8" s="3" customFormat="1" ht="30" x14ac:dyDescent="0.25">
      <c r="A137" s="13" t="s">
        <v>247</v>
      </c>
      <c r="B137" s="12" t="s">
        <v>248</v>
      </c>
      <c r="C137" s="16" t="s">
        <v>61</v>
      </c>
      <c r="D137" s="14">
        <v>1</v>
      </c>
      <c r="E137" s="15"/>
      <c r="F137" s="14" t="e">
        <f>MMULT(D137,E137)</f>
        <v>#VALUE!</v>
      </c>
      <c r="H137" s="2"/>
    </row>
    <row r="138" spans="1:8" s="3" customFormat="1" x14ac:dyDescent="0.25">
      <c r="A138" s="13" t="s">
        <v>249</v>
      </c>
      <c r="B138" s="12" t="s">
        <v>250</v>
      </c>
      <c r="C138" s="16" t="s">
        <v>74</v>
      </c>
      <c r="D138" s="14"/>
      <c r="E138" s="24"/>
      <c r="F138" s="14"/>
      <c r="H138" s="2"/>
    </row>
    <row r="139" spans="1:8" s="3" customFormat="1" ht="45" x14ac:dyDescent="0.25">
      <c r="A139" s="13" t="s">
        <v>251</v>
      </c>
      <c r="B139" s="12" t="s">
        <v>252</v>
      </c>
      <c r="C139" s="16" t="s">
        <v>3</v>
      </c>
      <c r="D139" s="14">
        <v>1</v>
      </c>
      <c r="E139" s="15"/>
      <c r="F139" s="14" t="e">
        <f>MMULT(D139,E139)</f>
        <v>#VALUE!</v>
      </c>
      <c r="H139" s="2"/>
    </row>
    <row r="140" spans="1:8" s="3" customFormat="1" x14ac:dyDescent="0.25">
      <c r="A140" s="13" t="s">
        <v>253</v>
      </c>
      <c r="B140" s="12" t="s">
        <v>254</v>
      </c>
      <c r="C140" s="16" t="s">
        <v>74</v>
      </c>
      <c r="D140" s="14"/>
      <c r="E140" s="24"/>
      <c r="F140" s="14"/>
      <c r="H140" s="2"/>
    </row>
    <row r="141" spans="1:8" s="3" customFormat="1" ht="60" x14ac:dyDescent="0.25">
      <c r="A141" s="13" t="s">
        <v>255</v>
      </c>
      <c r="B141" s="12" t="s">
        <v>256</v>
      </c>
      <c r="C141" s="16" t="s">
        <v>61</v>
      </c>
      <c r="D141" s="14">
        <v>1</v>
      </c>
      <c r="E141" s="15"/>
      <c r="F141" s="14" t="e">
        <f>MMULT(D141,E141)</f>
        <v>#VALUE!</v>
      </c>
      <c r="H141" s="2"/>
    </row>
    <row r="142" spans="1:8" s="3" customFormat="1" x14ac:dyDescent="0.25">
      <c r="A142" s="13" t="s">
        <v>257</v>
      </c>
      <c r="B142" s="12" t="s">
        <v>258</v>
      </c>
      <c r="C142" s="16" t="s">
        <v>3</v>
      </c>
      <c r="D142" s="14">
        <v>3</v>
      </c>
      <c r="E142" s="15"/>
      <c r="F142" s="14" t="e">
        <f>MMULT(D142,E142)</f>
        <v>#VALUE!</v>
      </c>
      <c r="H142" s="2"/>
    </row>
    <row r="143" spans="1:8" s="3" customFormat="1" ht="30" x14ac:dyDescent="0.25">
      <c r="A143" s="13" t="s">
        <v>259</v>
      </c>
      <c r="B143" s="12" t="s">
        <v>260</v>
      </c>
      <c r="C143" s="16" t="s">
        <v>61</v>
      </c>
      <c r="D143" s="14">
        <v>1</v>
      </c>
      <c r="E143" s="15"/>
      <c r="F143" s="14" t="e">
        <f>MMULT(D143,E143)</f>
        <v>#VALUE!</v>
      </c>
      <c r="H143" s="2"/>
    </row>
    <row r="144" spans="1:8" s="3" customFormat="1" ht="75" x14ac:dyDescent="0.25">
      <c r="A144" s="13" t="s">
        <v>261</v>
      </c>
      <c r="B144" s="12" t="s">
        <v>439</v>
      </c>
      <c r="C144" s="16" t="s">
        <v>74</v>
      </c>
      <c r="D144" s="14"/>
      <c r="E144" s="24"/>
      <c r="F144" s="14"/>
      <c r="H144" s="2"/>
    </row>
    <row r="145" spans="1:8" s="3" customFormat="1" ht="105" x14ac:dyDescent="0.25">
      <c r="A145" s="13" t="s">
        <v>262</v>
      </c>
      <c r="B145" s="12" t="s">
        <v>438</v>
      </c>
      <c r="C145" s="16" t="s">
        <v>61</v>
      </c>
      <c r="D145" s="14">
        <v>1</v>
      </c>
      <c r="E145" s="15"/>
      <c r="F145" s="14" t="e">
        <f t="shared" ref="F145:F153" si="5">MMULT(D145,E145)</f>
        <v>#VALUE!</v>
      </c>
      <c r="H145" s="2"/>
    </row>
    <row r="146" spans="1:8" s="3" customFormat="1" x14ac:dyDescent="0.25">
      <c r="A146" s="13" t="s">
        <v>263</v>
      </c>
      <c r="B146" s="12" t="s">
        <v>264</v>
      </c>
      <c r="C146" s="16" t="s">
        <v>61</v>
      </c>
      <c r="D146" s="14">
        <v>1</v>
      </c>
      <c r="E146" s="15"/>
      <c r="F146" s="14" t="e">
        <f t="shared" si="5"/>
        <v>#VALUE!</v>
      </c>
      <c r="H146" s="2"/>
    </row>
    <row r="147" spans="1:8" ht="45" x14ac:dyDescent="0.25">
      <c r="A147" s="13" t="s">
        <v>265</v>
      </c>
      <c r="B147" s="12" t="s">
        <v>266</v>
      </c>
      <c r="C147" s="16" t="s">
        <v>61</v>
      </c>
      <c r="D147" s="14">
        <v>1</v>
      </c>
      <c r="E147" s="15"/>
      <c r="F147" s="14" t="e">
        <f t="shared" si="5"/>
        <v>#VALUE!</v>
      </c>
    </row>
    <row r="148" spans="1:8" ht="45" x14ac:dyDescent="0.25">
      <c r="A148" s="13" t="s">
        <v>267</v>
      </c>
      <c r="B148" s="12" t="s">
        <v>437</v>
      </c>
      <c r="C148" s="16" t="s">
        <v>61</v>
      </c>
      <c r="D148" s="14">
        <v>1</v>
      </c>
      <c r="E148" s="15"/>
      <c r="F148" s="14" t="e">
        <f t="shared" si="5"/>
        <v>#VALUE!</v>
      </c>
    </row>
    <row r="149" spans="1:8" ht="45" x14ac:dyDescent="0.25">
      <c r="A149" s="13" t="s">
        <v>268</v>
      </c>
      <c r="B149" s="12" t="s">
        <v>269</v>
      </c>
      <c r="C149" s="16" t="s">
        <v>61</v>
      </c>
      <c r="D149" s="14">
        <v>1</v>
      </c>
      <c r="E149" s="15"/>
      <c r="F149" s="14" t="e">
        <f t="shared" si="5"/>
        <v>#VALUE!</v>
      </c>
    </row>
    <row r="150" spans="1:8" ht="45" x14ac:dyDescent="0.25">
      <c r="A150" s="13" t="s">
        <v>270</v>
      </c>
      <c r="B150" s="12" t="s">
        <v>271</v>
      </c>
      <c r="C150" s="16" t="s">
        <v>61</v>
      </c>
      <c r="D150" s="14">
        <v>1</v>
      </c>
      <c r="E150" s="15"/>
      <c r="F150" s="14" t="e">
        <f t="shared" si="5"/>
        <v>#VALUE!</v>
      </c>
    </row>
    <row r="151" spans="1:8" ht="45" x14ac:dyDescent="0.25">
      <c r="A151" s="13" t="s">
        <v>272</v>
      </c>
      <c r="B151" s="12" t="s">
        <v>273</v>
      </c>
      <c r="C151" s="16" t="s">
        <v>61</v>
      </c>
      <c r="D151" s="14">
        <v>1</v>
      </c>
      <c r="E151" s="15"/>
      <c r="F151" s="14" t="e">
        <f t="shared" si="5"/>
        <v>#VALUE!</v>
      </c>
    </row>
    <row r="152" spans="1:8" ht="30" x14ac:dyDescent="0.25">
      <c r="A152" s="13" t="s">
        <v>274</v>
      </c>
      <c r="B152" s="12" t="s">
        <v>275</v>
      </c>
      <c r="C152" s="16" t="s">
        <v>276</v>
      </c>
      <c r="D152" s="14">
        <v>2</v>
      </c>
      <c r="E152" s="15"/>
      <c r="F152" s="14" t="e">
        <f t="shared" si="5"/>
        <v>#VALUE!</v>
      </c>
    </row>
    <row r="153" spans="1:8" ht="45" x14ac:dyDescent="0.25">
      <c r="A153" s="13" t="s">
        <v>277</v>
      </c>
      <c r="B153" s="12" t="s">
        <v>278</v>
      </c>
      <c r="C153" s="16" t="s">
        <v>61</v>
      </c>
      <c r="D153" s="14">
        <v>1</v>
      </c>
      <c r="E153" s="15"/>
      <c r="F153" s="14" t="e">
        <f t="shared" si="5"/>
        <v>#VALUE!</v>
      </c>
    </row>
    <row r="154" spans="1:8" s="17" customFormat="1" ht="15.75" x14ac:dyDescent="0.25">
      <c r="A154" s="23" t="s">
        <v>279</v>
      </c>
      <c r="B154" s="22" t="s">
        <v>280</v>
      </c>
      <c r="C154" s="21" t="s">
        <v>7</v>
      </c>
      <c r="D154" s="19" t="s">
        <v>7</v>
      </c>
      <c r="E154" s="20"/>
      <c r="F154" s="19" t="e">
        <f>SUM(F155:F170)</f>
        <v>#VALUE!</v>
      </c>
      <c r="G154" s="18"/>
    </row>
    <row r="155" spans="1:8" x14ac:dyDescent="0.25">
      <c r="A155" s="13" t="s">
        <v>281</v>
      </c>
      <c r="B155" s="12" t="s">
        <v>282</v>
      </c>
      <c r="C155" s="16" t="s">
        <v>74</v>
      </c>
      <c r="D155" s="14"/>
      <c r="E155" s="24"/>
      <c r="F155" s="14"/>
    </row>
    <row r="156" spans="1:8" ht="30" x14ac:dyDescent="0.25">
      <c r="A156" s="13" t="s">
        <v>281</v>
      </c>
      <c r="B156" s="12" t="s">
        <v>283</v>
      </c>
      <c r="C156" s="16" t="s">
        <v>3</v>
      </c>
      <c r="D156" s="14">
        <v>1</v>
      </c>
      <c r="E156" s="15"/>
      <c r="F156" s="14" t="e">
        <f>MMULT(D156,E156)</f>
        <v>#VALUE!</v>
      </c>
    </row>
    <row r="157" spans="1:8" ht="30" x14ac:dyDescent="0.25">
      <c r="A157" s="13" t="s">
        <v>284</v>
      </c>
      <c r="B157" s="12" t="s">
        <v>285</v>
      </c>
      <c r="C157" s="16" t="s">
        <v>61</v>
      </c>
      <c r="D157" s="14">
        <v>1</v>
      </c>
      <c r="E157" s="15"/>
      <c r="F157" s="14" t="e">
        <f>MMULT(D157,E157)</f>
        <v>#VALUE!</v>
      </c>
    </row>
    <row r="158" spans="1:8" ht="45" x14ac:dyDescent="0.25">
      <c r="A158" s="13" t="s">
        <v>286</v>
      </c>
      <c r="B158" s="12" t="s">
        <v>436</v>
      </c>
      <c r="C158" s="16" t="s">
        <v>61</v>
      </c>
      <c r="D158" s="14">
        <v>1</v>
      </c>
      <c r="E158" s="15"/>
      <c r="F158" s="14" t="e">
        <f>MMULT(D158,E158)</f>
        <v>#VALUE!</v>
      </c>
    </row>
    <row r="159" spans="1:8" ht="75" x14ac:dyDescent="0.25">
      <c r="A159" s="13" t="s">
        <v>287</v>
      </c>
      <c r="B159" s="12" t="s">
        <v>435</v>
      </c>
      <c r="C159" s="16" t="s">
        <v>74</v>
      </c>
      <c r="D159" s="14"/>
      <c r="E159" s="24"/>
      <c r="F159" s="14"/>
    </row>
    <row r="160" spans="1:8" ht="30" x14ac:dyDescent="0.25">
      <c r="A160" s="13" t="s">
        <v>288</v>
      </c>
      <c r="B160" s="12" t="s">
        <v>289</v>
      </c>
      <c r="C160" s="16" t="s">
        <v>170</v>
      </c>
      <c r="D160" s="14">
        <v>1</v>
      </c>
      <c r="E160" s="15"/>
      <c r="F160" s="14" t="e">
        <f>MMULT(D160,E160)</f>
        <v>#VALUE!</v>
      </c>
    </row>
    <row r="161" spans="1:7" ht="30" x14ac:dyDescent="0.25">
      <c r="A161" s="13" t="s">
        <v>290</v>
      </c>
      <c r="B161" s="12" t="s">
        <v>291</v>
      </c>
      <c r="C161" s="16" t="s">
        <v>170</v>
      </c>
      <c r="D161" s="14">
        <v>1</v>
      </c>
      <c r="E161" s="15"/>
      <c r="F161" s="14" t="e">
        <f>MMULT(D161,E161)</f>
        <v>#VALUE!</v>
      </c>
    </row>
    <row r="162" spans="1:7" ht="30" x14ac:dyDescent="0.25">
      <c r="A162" s="13" t="s">
        <v>292</v>
      </c>
      <c r="B162" s="12" t="s">
        <v>293</v>
      </c>
      <c r="C162" s="16" t="s">
        <v>170</v>
      </c>
      <c r="D162" s="14">
        <v>2</v>
      </c>
      <c r="E162" s="15"/>
      <c r="F162" s="14" t="e">
        <f>MMULT(D162,E162)</f>
        <v>#VALUE!</v>
      </c>
    </row>
    <row r="163" spans="1:7" ht="30" x14ac:dyDescent="0.25">
      <c r="A163" s="13" t="s">
        <v>294</v>
      </c>
      <c r="B163" s="12" t="s">
        <v>295</v>
      </c>
      <c r="C163" s="16" t="s">
        <v>170</v>
      </c>
      <c r="D163" s="14">
        <v>12</v>
      </c>
      <c r="E163" s="15"/>
      <c r="F163" s="14" t="e">
        <f>MMULT(D163,E163)</f>
        <v>#VALUE!</v>
      </c>
    </row>
    <row r="164" spans="1:7" ht="30" x14ac:dyDescent="0.25">
      <c r="A164" s="13" t="s">
        <v>296</v>
      </c>
      <c r="B164" s="12" t="s">
        <v>297</v>
      </c>
      <c r="C164" s="16" t="s">
        <v>170</v>
      </c>
      <c r="D164" s="14">
        <v>2</v>
      </c>
      <c r="E164" s="15"/>
      <c r="F164" s="14" t="e">
        <f>MMULT(D164,E164)</f>
        <v>#VALUE!</v>
      </c>
    </row>
    <row r="165" spans="1:7" x14ac:dyDescent="0.25">
      <c r="A165" s="13" t="s">
        <v>298</v>
      </c>
      <c r="B165" s="12" t="s">
        <v>299</v>
      </c>
      <c r="C165" s="16" t="s">
        <v>74</v>
      </c>
      <c r="D165" s="14"/>
      <c r="E165" s="24"/>
      <c r="F165" s="14"/>
    </row>
    <row r="166" spans="1:7" ht="60" x14ac:dyDescent="0.25">
      <c r="A166" s="13" t="s">
        <v>298</v>
      </c>
      <c r="B166" s="12" t="s">
        <v>300</v>
      </c>
      <c r="C166" s="16" t="s">
        <v>61</v>
      </c>
      <c r="D166" s="14">
        <v>1</v>
      </c>
      <c r="E166" s="15"/>
      <c r="F166" s="14" t="e">
        <f>MMULT(D166,E166)</f>
        <v>#VALUE!</v>
      </c>
    </row>
    <row r="167" spans="1:7" ht="30" x14ac:dyDescent="0.25">
      <c r="A167" s="13" t="s">
        <v>301</v>
      </c>
      <c r="B167" s="12" t="s">
        <v>302</v>
      </c>
      <c r="C167" s="16" t="s">
        <v>61</v>
      </c>
      <c r="D167" s="14">
        <v>1</v>
      </c>
      <c r="E167" s="15"/>
      <c r="F167" s="14" t="e">
        <f>MMULT(D167,E167)</f>
        <v>#VALUE!</v>
      </c>
    </row>
    <row r="168" spans="1:7" x14ac:dyDescent="0.25">
      <c r="A168" s="13" t="s">
        <v>303</v>
      </c>
      <c r="B168" s="12" t="s">
        <v>304</v>
      </c>
      <c r="C168" s="16" t="s">
        <v>74</v>
      </c>
      <c r="D168" s="14"/>
      <c r="E168" s="24"/>
      <c r="F168" s="14"/>
    </row>
    <row r="169" spans="1:7" x14ac:dyDescent="0.25">
      <c r="A169" s="13" t="s">
        <v>303</v>
      </c>
      <c r="B169" s="12" t="s">
        <v>305</v>
      </c>
      <c r="C169" s="16" t="s">
        <v>306</v>
      </c>
      <c r="D169" s="14">
        <v>5</v>
      </c>
      <c r="E169" s="15"/>
      <c r="F169" s="14" t="e">
        <f>MMULT(D169,E169)</f>
        <v>#VALUE!</v>
      </c>
    </row>
    <row r="170" spans="1:7" x14ac:dyDescent="0.25">
      <c r="A170" s="13" t="s">
        <v>307</v>
      </c>
      <c r="B170" s="12" t="s">
        <v>308</v>
      </c>
      <c r="C170" s="16" t="s">
        <v>306</v>
      </c>
      <c r="D170" s="14">
        <v>5</v>
      </c>
      <c r="E170" s="15"/>
      <c r="F170" s="14" t="e">
        <f>MMULT(D170,E170)</f>
        <v>#VALUE!</v>
      </c>
    </row>
    <row r="171" spans="1:7" s="17" customFormat="1" ht="15.75" x14ac:dyDescent="0.25">
      <c r="A171" s="23" t="s">
        <v>309</v>
      </c>
      <c r="B171" s="22" t="s">
        <v>310</v>
      </c>
      <c r="C171" s="21" t="s">
        <v>7</v>
      </c>
      <c r="D171" s="19" t="s">
        <v>7</v>
      </c>
      <c r="E171" s="20"/>
      <c r="F171" s="19" t="e">
        <f>SUM(F172:F180)</f>
        <v>#VALUE!</v>
      </c>
      <c r="G171" s="18"/>
    </row>
    <row r="172" spans="1:7" ht="45" x14ac:dyDescent="0.25">
      <c r="A172" s="13" t="s">
        <v>311</v>
      </c>
      <c r="B172" s="12" t="s">
        <v>312</v>
      </c>
      <c r="C172" s="16" t="s">
        <v>3</v>
      </c>
      <c r="D172" s="14">
        <v>1</v>
      </c>
      <c r="E172" s="15"/>
      <c r="F172" s="14" t="e">
        <f t="shared" ref="F172:F180" si="6">MMULT(D172,E172)</f>
        <v>#VALUE!</v>
      </c>
    </row>
    <row r="173" spans="1:7" ht="60" x14ac:dyDescent="0.25">
      <c r="A173" s="13" t="s">
        <v>313</v>
      </c>
      <c r="B173" s="12" t="s">
        <v>314</v>
      </c>
      <c r="C173" s="16" t="s">
        <v>3</v>
      </c>
      <c r="D173" s="14">
        <v>1</v>
      </c>
      <c r="E173" s="15"/>
      <c r="F173" s="14" t="e">
        <f t="shared" si="6"/>
        <v>#VALUE!</v>
      </c>
    </row>
    <row r="174" spans="1:7" ht="60" x14ac:dyDescent="0.25">
      <c r="A174" s="13" t="s">
        <v>315</v>
      </c>
      <c r="B174" s="12" t="s">
        <v>434</v>
      </c>
      <c r="C174" s="16" t="s">
        <v>3</v>
      </c>
      <c r="D174" s="14">
        <v>1</v>
      </c>
      <c r="E174" s="15"/>
      <c r="F174" s="14" t="e">
        <f t="shared" si="6"/>
        <v>#VALUE!</v>
      </c>
    </row>
    <row r="175" spans="1:7" ht="30" x14ac:dyDescent="0.25">
      <c r="A175" s="13" t="s">
        <v>316</v>
      </c>
      <c r="B175" s="12" t="s">
        <v>317</v>
      </c>
      <c r="C175" s="16" t="s">
        <v>15</v>
      </c>
      <c r="D175" s="14">
        <v>15</v>
      </c>
      <c r="E175" s="15"/>
      <c r="F175" s="14" t="e">
        <f t="shared" si="6"/>
        <v>#VALUE!</v>
      </c>
    </row>
    <row r="176" spans="1:7" x14ac:dyDescent="0.25">
      <c r="A176" s="13" t="s">
        <v>318</v>
      </c>
      <c r="B176" s="12" t="s">
        <v>319</v>
      </c>
      <c r="C176" s="16" t="s">
        <v>3</v>
      </c>
      <c r="D176" s="14">
        <v>1</v>
      </c>
      <c r="E176" s="15"/>
      <c r="F176" s="14" t="e">
        <f t="shared" si="6"/>
        <v>#VALUE!</v>
      </c>
    </row>
    <row r="177" spans="1:7" ht="30" x14ac:dyDescent="0.25">
      <c r="A177" s="13" t="s">
        <v>320</v>
      </c>
      <c r="B177" s="12" t="s">
        <v>321</v>
      </c>
      <c r="C177" s="16" t="s">
        <v>3</v>
      </c>
      <c r="D177" s="14">
        <v>6</v>
      </c>
      <c r="E177" s="15"/>
      <c r="F177" s="14" t="e">
        <f t="shared" si="6"/>
        <v>#VALUE!</v>
      </c>
    </row>
    <row r="178" spans="1:7" ht="30" x14ac:dyDescent="0.25">
      <c r="A178" s="13" t="s">
        <v>322</v>
      </c>
      <c r="B178" s="12" t="s">
        <v>323</v>
      </c>
      <c r="C178" s="16" t="s">
        <v>3</v>
      </c>
      <c r="D178" s="14">
        <v>2</v>
      </c>
      <c r="E178" s="15"/>
      <c r="F178" s="14" t="e">
        <f t="shared" si="6"/>
        <v>#VALUE!</v>
      </c>
    </row>
    <row r="179" spans="1:7" ht="30" x14ac:dyDescent="0.25">
      <c r="A179" s="13" t="s">
        <v>324</v>
      </c>
      <c r="B179" s="12" t="s">
        <v>325</v>
      </c>
      <c r="C179" s="16" t="s">
        <v>3</v>
      </c>
      <c r="D179" s="14">
        <v>1</v>
      </c>
      <c r="E179" s="15"/>
      <c r="F179" s="14" t="e">
        <f t="shared" si="6"/>
        <v>#VALUE!</v>
      </c>
    </row>
    <row r="180" spans="1:7" ht="30" x14ac:dyDescent="0.25">
      <c r="A180" s="13" t="s">
        <v>326</v>
      </c>
      <c r="B180" s="12" t="s">
        <v>327</v>
      </c>
      <c r="C180" s="16" t="s">
        <v>3</v>
      </c>
      <c r="D180" s="14">
        <v>6</v>
      </c>
      <c r="E180" s="15"/>
      <c r="F180" s="14" t="e">
        <f t="shared" si="6"/>
        <v>#VALUE!</v>
      </c>
    </row>
    <row r="181" spans="1:7" s="17" customFormat="1" ht="15.75" x14ac:dyDescent="0.25">
      <c r="A181" s="23" t="s">
        <v>328</v>
      </c>
      <c r="B181" s="22" t="s">
        <v>329</v>
      </c>
      <c r="C181" s="21" t="s">
        <v>7</v>
      </c>
      <c r="D181" s="19" t="s">
        <v>7</v>
      </c>
      <c r="E181" s="20"/>
      <c r="F181" s="19" t="e">
        <f>SUM(F182:F195)</f>
        <v>#VALUE!</v>
      </c>
      <c r="G181" s="18"/>
    </row>
    <row r="182" spans="1:7" ht="30" x14ac:dyDescent="0.25">
      <c r="A182" s="13" t="s">
        <v>330</v>
      </c>
      <c r="B182" s="12" t="s">
        <v>331</v>
      </c>
      <c r="C182" s="16" t="s">
        <v>3</v>
      </c>
      <c r="D182" s="14">
        <v>1</v>
      </c>
      <c r="E182" s="15"/>
      <c r="F182" s="14" t="e">
        <f t="shared" ref="F182:F195" si="7">MMULT(D182,E182)</f>
        <v>#VALUE!</v>
      </c>
    </row>
    <row r="183" spans="1:7" x14ac:dyDescent="0.25">
      <c r="A183" s="13" t="s">
        <v>332</v>
      </c>
      <c r="B183" s="12" t="s">
        <v>333</v>
      </c>
      <c r="C183" s="16" t="s">
        <v>3</v>
      </c>
      <c r="D183" s="14">
        <v>1</v>
      </c>
      <c r="E183" s="15"/>
      <c r="F183" s="14" t="e">
        <f t="shared" si="7"/>
        <v>#VALUE!</v>
      </c>
    </row>
    <row r="184" spans="1:7" x14ac:dyDescent="0.25">
      <c r="A184" s="13" t="s">
        <v>334</v>
      </c>
      <c r="B184" s="12" t="s">
        <v>335</v>
      </c>
      <c r="C184" s="16" t="s">
        <v>3</v>
      </c>
      <c r="D184" s="14">
        <v>1</v>
      </c>
      <c r="E184" s="15"/>
      <c r="F184" s="14" t="e">
        <f t="shared" si="7"/>
        <v>#VALUE!</v>
      </c>
    </row>
    <row r="185" spans="1:7" ht="30" x14ac:dyDescent="0.25">
      <c r="A185" s="13" t="s">
        <v>336</v>
      </c>
      <c r="B185" s="12" t="s">
        <v>337</v>
      </c>
      <c r="C185" s="16" t="s">
        <v>3</v>
      </c>
      <c r="D185" s="14">
        <v>1</v>
      </c>
      <c r="E185" s="15"/>
      <c r="F185" s="14" t="e">
        <f t="shared" si="7"/>
        <v>#VALUE!</v>
      </c>
    </row>
    <row r="186" spans="1:7" x14ac:dyDescent="0.25">
      <c r="A186" s="13" t="s">
        <v>338</v>
      </c>
      <c r="B186" s="12" t="s">
        <v>339</v>
      </c>
      <c r="C186" s="16" t="s">
        <v>3</v>
      </c>
      <c r="D186" s="14">
        <v>2</v>
      </c>
      <c r="E186" s="15"/>
      <c r="F186" s="14" t="e">
        <f t="shared" si="7"/>
        <v>#VALUE!</v>
      </c>
    </row>
    <row r="187" spans="1:7" ht="30" x14ac:dyDescent="0.25">
      <c r="A187" s="13" t="s">
        <v>340</v>
      </c>
      <c r="B187" s="12" t="s">
        <v>341</v>
      </c>
      <c r="C187" s="16" t="s">
        <v>3</v>
      </c>
      <c r="D187" s="14">
        <v>1</v>
      </c>
      <c r="E187" s="15"/>
      <c r="F187" s="14" t="e">
        <f t="shared" si="7"/>
        <v>#VALUE!</v>
      </c>
    </row>
    <row r="188" spans="1:7" x14ac:dyDescent="0.25">
      <c r="A188" s="13" t="s">
        <v>342</v>
      </c>
      <c r="B188" s="12" t="s">
        <v>343</v>
      </c>
      <c r="C188" s="16" t="s">
        <v>3</v>
      </c>
      <c r="D188" s="14">
        <v>2</v>
      </c>
      <c r="E188" s="15"/>
      <c r="F188" s="14" t="e">
        <f t="shared" si="7"/>
        <v>#VALUE!</v>
      </c>
    </row>
    <row r="189" spans="1:7" x14ac:dyDescent="0.25">
      <c r="A189" s="13" t="s">
        <v>344</v>
      </c>
      <c r="B189" s="12" t="s">
        <v>345</v>
      </c>
      <c r="C189" s="16" t="s">
        <v>3</v>
      </c>
      <c r="D189" s="14">
        <v>2</v>
      </c>
      <c r="E189" s="15"/>
      <c r="F189" s="14" t="e">
        <f t="shared" si="7"/>
        <v>#VALUE!</v>
      </c>
    </row>
    <row r="190" spans="1:7" x14ac:dyDescent="0.25">
      <c r="A190" s="13" t="s">
        <v>346</v>
      </c>
      <c r="B190" s="12" t="s">
        <v>347</v>
      </c>
      <c r="C190" s="16" t="s">
        <v>3</v>
      </c>
      <c r="D190" s="14">
        <v>2</v>
      </c>
      <c r="E190" s="15"/>
      <c r="F190" s="14" t="e">
        <f t="shared" si="7"/>
        <v>#VALUE!</v>
      </c>
    </row>
    <row r="191" spans="1:7" x14ac:dyDescent="0.25">
      <c r="A191" s="13" t="s">
        <v>348</v>
      </c>
      <c r="B191" s="12" t="s">
        <v>349</v>
      </c>
      <c r="C191" s="16" t="s">
        <v>3</v>
      </c>
      <c r="D191" s="14">
        <v>1</v>
      </c>
      <c r="E191" s="15"/>
      <c r="F191" s="14" t="e">
        <f t="shared" si="7"/>
        <v>#VALUE!</v>
      </c>
    </row>
    <row r="192" spans="1:7" ht="45" x14ac:dyDescent="0.25">
      <c r="A192" s="13" t="s">
        <v>350</v>
      </c>
      <c r="B192" s="12" t="s">
        <v>433</v>
      </c>
      <c r="C192" s="16" t="s">
        <v>170</v>
      </c>
      <c r="D192" s="14">
        <v>12</v>
      </c>
      <c r="E192" s="15"/>
      <c r="F192" s="14" t="e">
        <f t="shared" si="7"/>
        <v>#VALUE!</v>
      </c>
    </row>
    <row r="193" spans="1:7" x14ac:dyDescent="0.25">
      <c r="A193" s="13" t="s">
        <v>351</v>
      </c>
      <c r="B193" s="12" t="s">
        <v>352</v>
      </c>
      <c r="C193" s="16" t="s">
        <v>3</v>
      </c>
      <c r="D193" s="14">
        <v>2</v>
      </c>
      <c r="E193" s="15"/>
      <c r="F193" s="14" t="e">
        <f t="shared" si="7"/>
        <v>#VALUE!</v>
      </c>
    </row>
    <row r="194" spans="1:7" x14ac:dyDescent="0.25">
      <c r="A194" s="13" t="s">
        <v>353</v>
      </c>
      <c r="B194" s="12" t="s">
        <v>354</v>
      </c>
      <c r="C194" s="16" t="s">
        <v>61</v>
      </c>
      <c r="D194" s="14">
        <v>1</v>
      </c>
      <c r="E194" s="15"/>
      <c r="F194" s="14" t="e">
        <f t="shared" si="7"/>
        <v>#VALUE!</v>
      </c>
    </row>
    <row r="195" spans="1:7" x14ac:dyDescent="0.25">
      <c r="A195" s="13" t="s">
        <v>355</v>
      </c>
      <c r="B195" s="12" t="s">
        <v>356</v>
      </c>
      <c r="C195" s="16" t="s">
        <v>3</v>
      </c>
      <c r="D195" s="14">
        <v>8</v>
      </c>
      <c r="E195" s="15"/>
      <c r="F195" s="14" t="e">
        <f t="shared" si="7"/>
        <v>#VALUE!</v>
      </c>
    </row>
    <row r="196" spans="1:7" s="17" customFormat="1" ht="15.75" x14ac:dyDescent="0.25">
      <c r="A196" s="23" t="s">
        <v>357</v>
      </c>
      <c r="B196" s="22" t="s">
        <v>11</v>
      </c>
      <c r="C196" s="21" t="s">
        <v>7</v>
      </c>
      <c r="D196" s="19" t="s">
        <v>7</v>
      </c>
      <c r="E196" s="20"/>
      <c r="F196" s="19" t="e">
        <f>SUM(F197,F202,F223,F228)</f>
        <v>#VALUE!</v>
      </c>
      <c r="G196" s="18"/>
    </row>
    <row r="197" spans="1:7" s="17" customFormat="1" ht="15.75" x14ac:dyDescent="0.25">
      <c r="A197" s="23" t="s">
        <v>363</v>
      </c>
      <c r="B197" s="22" t="s">
        <v>358</v>
      </c>
      <c r="C197" s="21" t="s">
        <v>7</v>
      </c>
      <c r="D197" s="19" t="s">
        <v>7</v>
      </c>
      <c r="E197" s="20"/>
      <c r="F197" s="19" t="e">
        <f>SUM(F198:F201)</f>
        <v>#VALUE!</v>
      </c>
      <c r="G197" s="18"/>
    </row>
    <row r="198" spans="1:7" ht="60" x14ac:dyDescent="0.25">
      <c r="A198" s="13" t="s">
        <v>432</v>
      </c>
      <c r="B198" s="12" t="s">
        <v>359</v>
      </c>
      <c r="C198" s="16" t="s">
        <v>74</v>
      </c>
      <c r="D198" s="14"/>
      <c r="E198" s="24"/>
      <c r="F198" s="14"/>
    </row>
    <row r="199" spans="1:7" x14ac:dyDescent="0.25">
      <c r="A199" s="13" t="s">
        <v>365</v>
      </c>
      <c r="B199" s="12" t="s">
        <v>360</v>
      </c>
      <c r="C199" s="16" t="s">
        <v>15</v>
      </c>
      <c r="D199" s="14">
        <v>950</v>
      </c>
      <c r="E199" s="15"/>
      <c r="F199" s="14" t="e">
        <f>MMULT(D199,E199)</f>
        <v>#VALUE!</v>
      </c>
    </row>
    <row r="200" spans="1:7" ht="30" x14ac:dyDescent="0.25">
      <c r="A200" s="13" t="s">
        <v>431</v>
      </c>
      <c r="B200" s="12" t="s">
        <v>361</v>
      </c>
      <c r="C200" s="16" t="s">
        <v>15</v>
      </c>
      <c r="D200" s="14">
        <v>950</v>
      </c>
      <c r="E200" s="15"/>
      <c r="F200" s="14" t="e">
        <f>MMULT(D200,E200)</f>
        <v>#VALUE!</v>
      </c>
    </row>
    <row r="201" spans="1:7" ht="30" x14ac:dyDescent="0.25">
      <c r="A201" s="13" t="s">
        <v>366</v>
      </c>
      <c r="B201" s="12" t="s">
        <v>362</v>
      </c>
      <c r="C201" s="16" t="s">
        <v>61</v>
      </c>
      <c r="D201" s="14">
        <v>4</v>
      </c>
      <c r="E201" s="15"/>
      <c r="F201" s="14" t="e">
        <f>MMULT(D201,E201)</f>
        <v>#VALUE!</v>
      </c>
    </row>
    <row r="202" spans="1:7" s="17" customFormat="1" ht="15.75" x14ac:dyDescent="0.25">
      <c r="A202" s="23" t="s">
        <v>430</v>
      </c>
      <c r="B202" s="22" t="s">
        <v>364</v>
      </c>
      <c r="C202" s="21" t="s">
        <v>7</v>
      </c>
      <c r="D202" s="19" t="s">
        <v>7</v>
      </c>
      <c r="E202" s="20"/>
      <c r="F202" s="19" t="e">
        <f>SUM(F203:F222)</f>
        <v>#VALUE!</v>
      </c>
      <c r="G202" s="18"/>
    </row>
    <row r="203" spans="1:7" ht="45" x14ac:dyDescent="0.25">
      <c r="A203" s="13" t="s">
        <v>429</v>
      </c>
      <c r="B203" s="12" t="s">
        <v>428</v>
      </c>
      <c r="C203" s="16" t="s">
        <v>3</v>
      </c>
      <c r="D203" s="14">
        <v>2</v>
      </c>
      <c r="E203" s="15"/>
      <c r="F203" s="14" t="e">
        <f t="shared" ref="F203:F222" si="8">MMULT(D203,E203)</f>
        <v>#VALUE!</v>
      </c>
    </row>
    <row r="204" spans="1:7" ht="30" x14ac:dyDescent="0.25">
      <c r="A204" s="13" t="s">
        <v>427</v>
      </c>
      <c r="B204" s="12" t="s">
        <v>367</v>
      </c>
      <c r="C204" s="16" t="s">
        <v>3</v>
      </c>
      <c r="D204" s="14">
        <v>4</v>
      </c>
      <c r="E204" s="15"/>
      <c r="F204" s="14" t="e">
        <f t="shared" si="8"/>
        <v>#VALUE!</v>
      </c>
    </row>
    <row r="205" spans="1:7" x14ac:dyDescent="0.25">
      <c r="A205" s="13" t="s">
        <v>426</v>
      </c>
      <c r="B205" s="12" t="s">
        <v>368</v>
      </c>
      <c r="C205" s="16" t="s">
        <v>61</v>
      </c>
      <c r="D205" s="14">
        <v>1</v>
      </c>
      <c r="E205" s="15"/>
      <c r="F205" s="14" t="e">
        <f t="shared" si="8"/>
        <v>#VALUE!</v>
      </c>
    </row>
    <row r="206" spans="1:7" x14ac:dyDescent="0.25">
      <c r="A206" s="13" t="s">
        <v>425</v>
      </c>
      <c r="B206" s="12" t="s">
        <v>369</v>
      </c>
      <c r="C206" s="16" t="s">
        <v>3</v>
      </c>
      <c r="D206" s="14">
        <v>3</v>
      </c>
      <c r="E206" s="15"/>
      <c r="F206" s="14" t="e">
        <f t="shared" si="8"/>
        <v>#VALUE!</v>
      </c>
    </row>
    <row r="207" spans="1:7" x14ac:dyDescent="0.25">
      <c r="A207" s="13" t="s">
        <v>424</v>
      </c>
      <c r="B207" s="12" t="s">
        <v>370</v>
      </c>
      <c r="C207" s="16" t="s">
        <v>61</v>
      </c>
      <c r="D207" s="14">
        <v>1</v>
      </c>
      <c r="E207" s="15"/>
      <c r="F207" s="14" t="e">
        <f t="shared" si="8"/>
        <v>#VALUE!</v>
      </c>
    </row>
    <row r="208" spans="1:7" x14ac:dyDescent="0.25">
      <c r="A208" s="13" t="s">
        <v>423</v>
      </c>
      <c r="B208" s="12" t="s">
        <v>371</v>
      </c>
      <c r="C208" s="16" t="s">
        <v>3</v>
      </c>
      <c r="D208" s="14">
        <v>2</v>
      </c>
      <c r="E208" s="15"/>
      <c r="F208" s="14" t="e">
        <f t="shared" si="8"/>
        <v>#VALUE!</v>
      </c>
    </row>
    <row r="209" spans="1:7" x14ac:dyDescent="0.25">
      <c r="A209" s="13" t="s">
        <v>422</v>
      </c>
      <c r="B209" s="12" t="s">
        <v>372</v>
      </c>
      <c r="C209" s="16" t="s">
        <v>15</v>
      </c>
      <c r="D209" s="14">
        <v>1000</v>
      </c>
      <c r="E209" s="15"/>
      <c r="F209" s="14" t="e">
        <f t="shared" si="8"/>
        <v>#VALUE!</v>
      </c>
    </row>
    <row r="210" spans="1:7" x14ac:dyDescent="0.25">
      <c r="A210" s="13" t="s">
        <v>421</v>
      </c>
      <c r="B210" s="12" t="s">
        <v>373</v>
      </c>
      <c r="C210" s="16" t="s">
        <v>3</v>
      </c>
      <c r="D210" s="14">
        <v>1</v>
      </c>
      <c r="E210" s="15"/>
      <c r="F210" s="14" t="e">
        <f t="shared" si="8"/>
        <v>#VALUE!</v>
      </c>
    </row>
    <row r="211" spans="1:7" x14ac:dyDescent="0.25">
      <c r="A211" s="13" t="s">
        <v>420</v>
      </c>
      <c r="B211" s="12" t="s">
        <v>374</v>
      </c>
      <c r="C211" s="16" t="s">
        <v>3</v>
      </c>
      <c r="D211" s="14">
        <v>1</v>
      </c>
      <c r="E211" s="15"/>
      <c r="F211" s="14" t="e">
        <f t="shared" si="8"/>
        <v>#VALUE!</v>
      </c>
    </row>
    <row r="212" spans="1:7" ht="30" x14ac:dyDescent="0.25">
      <c r="A212" s="13" t="s">
        <v>419</v>
      </c>
      <c r="B212" s="12" t="s">
        <v>418</v>
      </c>
      <c r="C212" s="16" t="s">
        <v>3</v>
      </c>
      <c r="D212" s="14">
        <v>2</v>
      </c>
      <c r="E212" s="15"/>
      <c r="F212" s="14" t="e">
        <f t="shared" si="8"/>
        <v>#VALUE!</v>
      </c>
    </row>
    <row r="213" spans="1:7" x14ac:dyDescent="0.25">
      <c r="A213" s="13" t="s">
        <v>417</v>
      </c>
      <c r="B213" s="12" t="s">
        <v>375</v>
      </c>
      <c r="C213" s="16" t="s">
        <v>3</v>
      </c>
      <c r="D213" s="14">
        <v>10</v>
      </c>
      <c r="E213" s="15"/>
      <c r="F213" s="14" t="e">
        <f t="shared" si="8"/>
        <v>#VALUE!</v>
      </c>
    </row>
    <row r="214" spans="1:7" x14ac:dyDescent="0.25">
      <c r="A214" s="13" t="s">
        <v>416</v>
      </c>
      <c r="B214" s="12" t="s">
        <v>376</v>
      </c>
      <c r="C214" s="16" t="s">
        <v>3</v>
      </c>
      <c r="D214" s="14">
        <v>1</v>
      </c>
      <c r="E214" s="15"/>
      <c r="F214" s="14" t="e">
        <f t="shared" si="8"/>
        <v>#VALUE!</v>
      </c>
    </row>
    <row r="215" spans="1:7" x14ac:dyDescent="0.25">
      <c r="A215" s="13" t="s">
        <v>415</v>
      </c>
      <c r="B215" s="12" t="s">
        <v>377</v>
      </c>
      <c r="C215" s="16" t="s">
        <v>15</v>
      </c>
      <c r="D215" s="14">
        <v>22</v>
      </c>
      <c r="E215" s="15"/>
      <c r="F215" s="14" t="e">
        <f t="shared" si="8"/>
        <v>#VALUE!</v>
      </c>
    </row>
    <row r="216" spans="1:7" x14ac:dyDescent="0.25">
      <c r="A216" s="13" t="s">
        <v>414</v>
      </c>
      <c r="B216" s="12" t="s">
        <v>378</v>
      </c>
      <c r="C216" s="16" t="s">
        <v>3</v>
      </c>
      <c r="D216" s="14">
        <v>2</v>
      </c>
      <c r="E216" s="15"/>
      <c r="F216" s="14" t="e">
        <f t="shared" si="8"/>
        <v>#VALUE!</v>
      </c>
    </row>
    <row r="217" spans="1:7" x14ac:dyDescent="0.25">
      <c r="A217" s="13" t="s">
        <v>413</v>
      </c>
      <c r="B217" s="12" t="s">
        <v>379</v>
      </c>
      <c r="C217" s="16" t="s">
        <v>3</v>
      </c>
      <c r="D217" s="14">
        <v>12</v>
      </c>
      <c r="E217" s="15"/>
      <c r="F217" s="14" t="e">
        <f t="shared" si="8"/>
        <v>#VALUE!</v>
      </c>
    </row>
    <row r="218" spans="1:7" ht="30" x14ac:dyDescent="0.25">
      <c r="A218" s="13" t="s">
        <v>412</v>
      </c>
      <c r="B218" s="12" t="s">
        <v>380</v>
      </c>
      <c r="C218" s="16" t="s">
        <v>3</v>
      </c>
      <c r="D218" s="14">
        <v>1</v>
      </c>
      <c r="E218" s="15"/>
      <c r="F218" s="14" t="e">
        <f t="shared" si="8"/>
        <v>#VALUE!</v>
      </c>
    </row>
    <row r="219" spans="1:7" ht="30" x14ac:dyDescent="0.25">
      <c r="A219" s="13" t="s">
        <v>411</v>
      </c>
      <c r="B219" s="12" t="s">
        <v>381</v>
      </c>
      <c r="C219" s="16" t="s">
        <v>61</v>
      </c>
      <c r="D219" s="14">
        <v>1</v>
      </c>
      <c r="E219" s="15"/>
      <c r="F219" s="14" t="e">
        <f t="shared" si="8"/>
        <v>#VALUE!</v>
      </c>
    </row>
    <row r="220" spans="1:7" x14ac:dyDescent="0.25">
      <c r="A220" s="13" t="s">
        <v>410</v>
      </c>
      <c r="B220" s="12" t="s">
        <v>382</v>
      </c>
      <c r="C220" s="16" t="s">
        <v>45</v>
      </c>
      <c r="D220" s="14">
        <v>10</v>
      </c>
      <c r="E220" s="15"/>
      <c r="F220" s="14" t="e">
        <f t="shared" si="8"/>
        <v>#VALUE!</v>
      </c>
    </row>
    <row r="221" spans="1:7" x14ac:dyDescent="0.25">
      <c r="A221" s="13" t="s">
        <v>409</v>
      </c>
      <c r="B221" s="12" t="s">
        <v>383</v>
      </c>
      <c r="C221" s="16" t="s">
        <v>61</v>
      </c>
      <c r="D221" s="14">
        <v>1</v>
      </c>
      <c r="E221" s="15"/>
      <c r="F221" s="14" t="e">
        <f t="shared" si="8"/>
        <v>#VALUE!</v>
      </c>
    </row>
    <row r="222" spans="1:7" ht="30" x14ac:dyDescent="0.25">
      <c r="A222" s="13" t="s">
        <v>408</v>
      </c>
      <c r="B222" s="12" t="s">
        <v>384</v>
      </c>
      <c r="C222" s="16" t="s">
        <v>61</v>
      </c>
      <c r="D222" s="14">
        <v>1</v>
      </c>
      <c r="E222" s="15"/>
      <c r="F222" s="14" t="e">
        <f t="shared" si="8"/>
        <v>#VALUE!</v>
      </c>
    </row>
    <row r="223" spans="1:7" s="17" customFormat="1" ht="15.75" x14ac:dyDescent="0.25">
      <c r="A223" s="23" t="s">
        <v>407</v>
      </c>
      <c r="B223" s="22" t="s">
        <v>385</v>
      </c>
      <c r="C223" s="21" t="s">
        <v>7</v>
      </c>
      <c r="D223" s="19" t="s">
        <v>7</v>
      </c>
      <c r="E223" s="20"/>
      <c r="F223" s="19" t="e">
        <f>SUM(F224:F227)</f>
        <v>#VALUE!</v>
      </c>
      <c r="G223" s="18"/>
    </row>
    <row r="224" spans="1:7" x14ac:dyDescent="0.25">
      <c r="A224" s="13" t="s">
        <v>406</v>
      </c>
      <c r="B224" s="12" t="s">
        <v>386</v>
      </c>
      <c r="C224" s="16" t="s">
        <v>3</v>
      </c>
      <c r="D224" s="14">
        <v>35</v>
      </c>
      <c r="E224" s="15"/>
      <c r="F224" s="14" t="e">
        <f>MMULT(D224,E224)</f>
        <v>#VALUE!</v>
      </c>
    </row>
    <row r="225" spans="1:7" ht="30" x14ac:dyDescent="0.25">
      <c r="A225" s="13" t="s">
        <v>405</v>
      </c>
      <c r="B225" s="12" t="s">
        <v>387</v>
      </c>
      <c r="C225" s="16" t="s">
        <v>3</v>
      </c>
      <c r="D225" s="14">
        <v>4</v>
      </c>
      <c r="E225" s="15"/>
      <c r="F225" s="14" t="e">
        <f>MMULT(D225,E225)</f>
        <v>#VALUE!</v>
      </c>
    </row>
    <row r="226" spans="1:7" x14ac:dyDescent="0.25">
      <c r="A226" s="13" t="s">
        <v>404</v>
      </c>
      <c r="B226" s="12" t="s">
        <v>388</v>
      </c>
      <c r="C226" s="16" t="s">
        <v>3</v>
      </c>
      <c r="D226" s="14">
        <v>1</v>
      </c>
      <c r="E226" s="15"/>
      <c r="F226" s="14" t="e">
        <f>MMULT(D226,E226)</f>
        <v>#VALUE!</v>
      </c>
    </row>
    <row r="227" spans="1:7" ht="45" x14ac:dyDescent="0.25">
      <c r="A227" s="13" t="s">
        <v>403</v>
      </c>
      <c r="B227" s="12" t="s">
        <v>402</v>
      </c>
      <c r="C227" s="16" t="s">
        <v>84</v>
      </c>
      <c r="D227" s="14">
        <v>4700</v>
      </c>
      <c r="E227" s="15"/>
      <c r="F227" s="14" t="e">
        <f>MMULT(D227,E227)</f>
        <v>#VALUE!</v>
      </c>
    </row>
    <row r="228" spans="1:7" s="17" customFormat="1" ht="15.75" x14ac:dyDescent="0.25">
      <c r="A228" s="23" t="s">
        <v>401</v>
      </c>
      <c r="B228" s="22" t="s">
        <v>389</v>
      </c>
      <c r="C228" s="21" t="s">
        <v>7</v>
      </c>
      <c r="D228" s="19" t="s">
        <v>7</v>
      </c>
      <c r="E228" s="20"/>
      <c r="F228" s="19" t="e">
        <f>SUM(F229:F230)</f>
        <v>#VALUE!</v>
      </c>
      <c r="G228" s="18"/>
    </row>
    <row r="229" spans="1:7" x14ac:dyDescent="0.25">
      <c r="A229" s="13" t="s">
        <v>400</v>
      </c>
      <c r="B229" s="12" t="s">
        <v>399</v>
      </c>
      <c r="C229" s="16" t="s">
        <v>3</v>
      </c>
      <c r="D229" s="14">
        <v>2</v>
      </c>
      <c r="E229" s="15"/>
      <c r="F229" s="14" t="e">
        <f>MMULT(D229,E229)</f>
        <v>#VALUE!</v>
      </c>
    </row>
    <row r="230" spans="1:7" ht="45" x14ac:dyDescent="0.25">
      <c r="A230" s="13" t="s">
        <v>398</v>
      </c>
      <c r="B230" s="12" t="s">
        <v>390</v>
      </c>
      <c r="C230" s="16" t="s">
        <v>3</v>
      </c>
      <c r="D230" s="14">
        <v>1</v>
      </c>
      <c r="E230" s="15"/>
      <c r="F230" s="14" t="e">
        <f>MMULT(D230,E230)</f>
        <v>#VALUE!</v>
      </c>
    </row>
    <row r="231" spans="1:7" ht="15.75" x14ac:dyDescent="0.25">
      <c r="A231" s="13"/>
      <c r="B231" s="12"/>
      <c r="C231" s="41" t="s">
        <v>391</v>
      </c>
      <c r="D231" s="42"/>
      <c r="E231" s="43"/>
      <c r="F231" s="11" t="e">
        <f>SUM(F39,F10)</f>
        <v>#VALUE!</v>
      </c>
    </row>
    <row r="232" spans="1:7" ht="15.75" x14ac:dyDescent="0.25">
      <c r="A232" s="13"/>
      <c r="B232" s="12"/>
      <c r="C232" s="41" t="s">
        <v>393</v>
      </c>
      <c r="D232" s="42"/>
      <c r="E232" s="43"/>
      <c r="F232" s="1"/>
      <c r="G232" s="2"/>
    </row>
    <row r="233" spans="1:7" ht="15.75" x14ac:dyDescent="0.25">
      <c r="A233" s="13"/>
      <c r="B233" s="12"/>
      <c r="C233" s="41" t="s">
        <v>392</v>
      </c>
      <c r="D233" s="42"/>
      <c r="E233" s="43"/>
      <c r="F233" s="11" t="e">
        <f>F231*(1-F232)</f>
        <v>#VALUE!</v>
      </c>
      <c r="G233" s="2"/>
    </row>
    <row r="234" spans="1:7" ht="15.75" x14ac:dyDescent="0.25">
      <c r="A234" s="13"/>
      <c r="B234" s="12"/>
      <c r="C234" s="41" t="s">
        <v>395</v>
      </c>
      <c r="D234" s="42"/>
      <c r="E234" s="43"/>
      <c r="F234" s="11" t="e">
        <f>F233*0.18</f>
        <v>#VALUE!</v>
      </c>
      <c r="G234" s="2"/>
    </row>
    <row r="235" spans="1:7" ht="15.75" x14ac:dyDescent="0.25">
      <c r="A235" s="10"/>
      <c r="B235" s="9"/>
      <c r="C235" s="38" t="s">
        <v>394</v>
      </c>
      <c r="D235" s="39"/>
      <c r="E235" s="40"/>
      <c r="F235" s="8" t="e">
        <f>SUM(F233,F234)</f>
        <v>#VALUE!</v>
      </c>
      <c r="G235" s="2"/>
    </row>
  </sheetData>
  <sheetProtection algorithmName="SHA-512" hashValue="6WoUGXDX8rNt36bFrru+xBr6/qg8w8YXSNfWTK0pKpl8Hp28WjoUb7DfYb83qXilEc1xtJR+Ze7i4YP6dKMK2A==" saltValue="ZvfYKoL2OD8wU5vm5iJQpA==" spinCount="100000" sheet="1" objects="1" scenarios="1"/>
  <autoFilter ref="A2:F235" xr:uid="{8FF05660-7E4B-4914-AA49-B248145F38E8}"/>
  <mergeCells count="5">
    <mergeCell ref="C235:E235"/>
    <mergeCell ref="C231:E231"/>
    <mergeCell ref="C232:E232"/>
    <mergeCell ref="C234:E234"/>
    <mergeCell ref="C233:E2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כתב כמויות למילוי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Aryeh</dc:creator>
  <cp:lastModifiedBy>אריה רוטנברג</cp:lastModifiedBy>
  <dcterms:created xsi:type="dcterms:W3CDTF">2025-05-22T08:43:28Z</dcterms:created>
  <dcterms:modified xsi:type="dcterms:W3CDTF">2025-07-08T06:43:32Z</dcterms:modified>
</cp:coreProperties>
</file>