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Z:\Tender\מכרזים\מכרז 99.2025 החלפת משאבות לת.ש. למים א.ל D\לאתר\"/>
    </mc:Choice>
  </mc:AlternateContent>
  <xr:revisionPtr revIDLastSave="0" documentId="8_{F7202A3F-CD42-4FA2-9D51-16602B83BD56}" xr6:coauthVersionLast="47" xr6:coauthVersionMax="47" xr10:uidLastSave="{00000000-0000-0000-0000-000000000000}"/>
  <workbookProtection workbookAlgorithmName="SHA-512" workbookHashValue="qW9GaUpcgog5auODOkH2jvgb46w00f+taXrwsRH/5EBo3oJGvSskljiV6vhpvMvdG3ULVK3bPqkULAiA5XPI1g==" workbookSaltValue="V1ruO1YRtW4f5YcQ1q26YQ==" workbookSpinCount="100000" lockStructure="1"/>
  <bookViews>
    <workbookView xWindow="28680" yWindow="-105" windowWidth="25440" windowHeight="15270" xr2:uid="{00000000-000D-0000-FFFF-FFFF00000000}"/>
  </bookViews>
  <sheets>
    <sheet name="כתב כמויות למילוי 99-2025"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2" i="1" l="1"/>
  <c r="F131" i="1" s="1"/>
  <c r="F130" i="1" s="1"/>
  <c r="F138" i="1" s="1"/>
  <c r="F129" i="1"/>
  <c r="F128" i="1"/>
  <c r="F127" i="1"/>
  <c r="F126" i="1"/>
  <c r="F125" i="1"/>
  <c r="F124" i="1"/>
  <c r="F123" i="1"/>
  <c r="F122" i="1"/>
  <c r="F121" i="1"/>
  <c r="F120" i="1"/>
  <c r="F119" i="1"/>
  <c r="F118" i="1"/>
  <c r="F117" i="1"/>
  <c r="F116" i="1"/>
  <c r="F115" i="1"/>
  <c r="F114" i="1"/>
  <c r="F113" i="1"/>
  <c r="F112" i="1"/>
  <c r="F111" i="1"/>
  <c r="F110" i="1"/>
  <c r="F109" i="1"/>
  <c r="F108" i="1"/>
  <c r="F107" i="1"/>
  <c r="F104" i="1"/>
  <c r="F102" i="1"/>
  <c r="F101" i="1"/>
  <c r="F100" i="1"/>
  <c r="F99" i="1"/>
  <c r="F98" i="1"/>
  <c r="F97" i="1"/>
  <c r="F96" i="1"/>
  <c r="F94" i="1"/>
  <c r="F92" i="1"/>
  <c r="F90" i="1"/>
  <c r="F84" i="1"/>
  <c r="F83" i="1"/>
  <c r="F81" i="1"/>
  <c r="F79" i="1"/>
  <c r="F78" i="1"/>
  <c r="F77" i="1"/>
  <c r="F76" i="1"/>
  <c r="F75" i="1"/>
  <c r="F73" i="1"/>
  <c r="F72" i="1"/>
  <c r="F71" i="1"/>
  <c r="F70" i="1"/>
  <c r="F68" i="1"/>
  <c r="F66" i="1"/>
  <c r="F65" i="1"/>
  <c r="F64" i="1"/>
  <c r="F63" i="1"/>
  <c r="F62" i="1"/>
  <c r="F61" i="1"/>
  <c r="F59" i="1"/>
  <c r="F58" i="1"/>
  <c r="F57" i="1"/>
  <c r="F56" i="1"/>
  <c r="F55" i="1"/>
  <c r="F53" i="1"/>
  <c r="F52" i="1"/>
  <c r="F50" i="1"/>
  <c r="F48" i="1"/>
  <c r="F47" i="1"/>
  <c r="F46" i="1"/>
  <c r="F44" i="1"/>
  <c r="F43" i="1"/>
  <c r="F42" i="1"/>
  <c r="F39" i="1"/>
  <c r="F38" i="1" s="1"/>
  <c r="F37" i="1"/>
  <c r="F35" i="1"/>
  <c r="F34" i="1"/>
  <c r="F32" i="1"/>
  <c r="F30" i="1"/>
  <c r="F27" i="1"/>
  <c r="F25" i="1"/>
  <c r="F24" i="1"/>
  <c r="F23" i="1"/>
  <c r="F21" i="1"/>
  <c r="F20" i="1"/>
  <c r="F19" i="1"/>
  <c r="F17" i="1"/>
  <c r="F15" i="1"/>
  <c r="F14" i="1"/>
  <c r="F12" i="1"/>
  <c r="F11" i="1" l="1"/>
  <c r="F45" i="1"/>
  <c r="F85" i="1"/>
  <c r="F40" i="1"/>
  <c r="F28" i="1"/>
  <c r="F106" i="1"/>
  <c r="F105" i="1" s="1"/>
  <c r="F137" i="1" s="1"/>
  <c r="F10" i="1" l="1"/>
  <c r="F9" i="1" s="1"/>
  <c r="F136" i="1" l="1"/>
  <c r="F139" i="1" s="1"/>
  <c r="F141" i="1" s="1"/>
  <c r="F142" i="1" s="1"/>
  <c r="F143" i="1" s="1"/>
</calcChain>
</file>

<file path=xl/sharedStrings.xml><?xml version="1.0" encoding="utf-8"?>
<sst xmlns="http://schemas.openxmlformats.org/spreadsheetml/2006/main" count="428" uniqueCount="266">
  <si>
    <t>הוספת משאבות - ת"ש D</t>
  </si>
  <si>
    <t>סעיף</t>
  </si>
  <si>
    <t>תאור</t>
  </si>
  <si>
    <t>יח'</t>
  </si>
  <si>
    <t>כמות</t>
  </si>
  <si>
    <t>מחיר</t>
  </si>
  <si>
    <t>סה"כ</t>
  </si>
  <si>
    <t/>
  </si>
  <si>
    <t>01</t>
  </si>
  <si>
    <t>01.08</t>
  </si>
  <si>
    <t>מתקני חשמל</t>
  </si>
  <si>
    <t>01.08.001</t>
  </si>
  <si>
    <t>מובילים, חפירות ובניה</t>
  </si>
  <si>
    <t>01.08.001.0050</t>
  </si>
  <si>
    <r>
      <rPr>
        <sz val="11"/>
        <rFont val="Calibri"/>
        <family val="2"/>
      </rPr>
      <t>08.021.0110 צינורות פלסטיים כפיפים "כבה מאליו", קוטר 25 מ"מ, סמויים או גלויים לרבות חבל משיכה (אם נדרש), קופסאות וחומרי עזר</t>
    </r>
  </si>
  <si>
    <t>מ'</t>
  </si>
  <si>
    <t>01.08.001.0170</t>
  </si>
  <si>
    <r>
      <rPr>
        <sz val="11"/>
        <rFont val="Calibri"/>
        <family val="2"/>
      </rPr>
      <t>===צינורות קוברה===</t>
    </r>
  </si>
  <si>
    <t>הערה</t>
  </si>
  <si>
    <r>
      <rPr>
        <sz val="11"/>
        <rFont val="Calibri"/>
        <family val="2"/>
      </rPr>
      <t>08.021.0500 צינורות רב שכבתיים שרשוריים קוטר 50 מ"מ עם חבל משיכה לרבות כל חומרי החיבור</t>
    </r>
  </si>
  <si>
    <t>01.08.001.0200</t>
  </si>
  <si>
    <r>
      <rPr>
        <sz val="11"/>
        <rFont val="Calibri"/>
        <family val="2"/>
      </rPr>
      <t>08.021.0530 צינורות רב שכבתיים שרשוריים קוטר 160 מ"מ עם חבל משיכה לרבות כל חומרי החיבור</t>
    </r>
  </si>
  <si>
    <t>01.08.001.0219</t>
  </si>
  <si>
    <r>
      <rPr>
        <sz val="11"/>
        <rFont val="Calibri"/>
        <family val="2"/>
      </rPr>
      <t>===צינורות כבדים חברת חשמל===</t>
    </r>
  </si>
  <si>
    <t>01.08.001.0240</t>
  </si>
  <si>
    <r>
      <rPr>
        <sz val="11"/>
        <rFont val="Calibri"/>
        <family val="2"/>
      </rPr>
      <t>08.021.0208 צינורות P.V.C קשיחים SN-16 קוטר 160 מ"מ עובי דופן 6.2 מ"מ לרבות חבל משיכה, תיבות מעבר וחומרי עזר</t>
    </r>
  </si>
  <si>
    <t>01.08.001.0830</t>
  </si>
  <si>
    <r>
      <rPr>
        <sz val="11"/>
        <rFont val="Calibri"/>
        <family val="2"/>
      </rPr>
      <t>===חציבות===</t>
    </r>
  </si>
  <si>
    <r>
      <rPr>
        <sz val="11"/>
        <rFont val="Calibri"/>
        <family val="2"/>
      </rPr>
      <t>08.026.0030 חציבה בקיר או ברצפת בטון בעובי עד 20 ס"מ למעבר כבלי חשמל, במידות עד 20X25 ס"מ לרבות תיקוני טיח</t>
    </r>
  </si>
  <si>
    <t>01.08.001.0840</t>
  </si>
  <si>
    <r>
      <rPr>
        <sz val="11"/>
        <rFont val="Calibri"/>
        <family val="2"/>
      </rPr>
      <t>08.026.0050 קידוח מעבר בקיר בטון מזוין בעובי עד 40 ס"מ, עבור צינור בקוטר "2 לרבות הצינור</t>
    </r>
  </si>
  <si>
    <t>01.08.001.0860</t>
  </si>
  <si>
    <r>
      <rPr>
        <sz val="11"/>
        <rFont val="Calibri"/>
        <family val="2"/>
      </rPr>
      <t>08.026.0070 קידוח מעבר בקיר בטון מזוין בעובי עד 40 ס"מ, עבור צינור בקוטר "6 לרבות הצינור</t>
    </r>
  </si>
  <si>
    <t>01.08.001.0870</t>
  </si>
  <si>
    <r>
      <rPr>
        <sz val="11"/>
        <rFont val="Calibri"/>
        <family val="2"/>
      </rPr>
      <t>===חפירות===</t>
    </r>
  </si>
  <si>
    <t>01.08.001.0880</t>
  </si>
  <si>
    <r>
      <rPr>
        <sz val="11"/>
        <rFont val="Calibri"/>
        <family val="2"/>
      </rPr>
      <t>08.011.0023 חפירה של תעלות לכבלים ברוחב 60 ס"מ ועומק 120 ס"מ, לרבות ריפוד וכיסוי חול, סרטי סימון, מילוי חוזר והידוק סופי</t>
    </r>
  </si>
  <si>
    <t>01.08.001.0910</t>
  </si>
  <si>
    <r>
      <rPr>
        <sz val="11"/>
        <rFont val="Calibri"/>
        <family val="2"/>
      </rPr>
      <t>08.011.0300 חפירה של תעלות לכבלים בעבודת ידיים, לרבות ריפוד וכיסוי חול, סרטי סימון, מילוי חוזר והידוק סופי</t>
    </r>
  </si>
  <si>
    <t>מ"ק</t>
  </si>
  <si>
    <t>01.08.001.0950</t>
  </si>
  <si>
    <r>
      <rPr>
        <sz val="11"/>
        <rFont val="Calibri"/>
        <family val="2"/>
      </rPr>
      <t>08.011.0620 פלטות כיסוי לכבלים תת קרקעיים מבטון, במידות 31X100X5 ס"מ לרבות כיתוב כנדרש</t>
    </r>
  </si>
  <si>
    <t>01.08.001.0970</t>
  </si>
  <si>
    <r>
      <rPr>
        <sz val="11"/>
        <rFont val="Calibri"/>
        <family val="2"/>
      </rPr>
      <t>===תאי בקרה===</t>
    </r>
  </si>
  <si>
    <t>01.08.001.0980</t>
  </si>
  <si>
    <r>
      <rPr>
        <sz val="11"/>
        <rFont val="Calibri"/>
        <family val="2"/>
      </rPr>
      <t>08.012.0031 תא בקרה עגול בקוטר 80 ס"מ ובעומק 150 ס"מ לרבות חפירה/חציבה, התקנה, תקרה, מכסה מתאים ל-12.5 טון, שילוט, הכנת פתחים, איטום וחצץ בתחתית</t>
    </r>
  </si>
  <si>
    <t>01.08.002</t>
  </si>
  <si>
    <t>כבלים ומוליכים</t>
  </si>
  <si>
    <t>01.08.002.0009</t>
  </si>
  <si>
    <r>
      <rPr>
        <sz val="11"/>
        <rFont val="Calibri"/>
        <family val="2"/>
      </rPr>
      <t>===כבלי נחושת XLPE) N2XY/FR-1)===</t>
    </r>
  </si>
  <si>
    <t>01.08.002.0190</t>
  </si>
  <si>
    <r>
      <rPr>
        <sz val="11"/>
        <rFont val="Calibri"/>
        <family val="2"/>
      </rPr>
      <t>08.031.0315 כבלי נחושת מסוג XLPE) N2XY/FR-1) בחתך 4X120 ממ"ר קבועים למבנה, מונחים על סולמות או בתעלות או מושחלים בצינורות לרבות חיבור בשני הקצוות, כדוגמת "ארכה" או שו"ע</t>
    </r>
  </si>
  <si>
    <t>01.08.002.0250</t>
  </si>
  <si>
    <r>
      <rPr>
        <sz val="11"/>
        <rFont val="Calibri"/>
        <family val="2"/>
      </rPr>
      <t>===כבלי פיקוד===</t>
    </r>
  </si>
  <si>
    <t>01.08.002.0260</t>
  </si>
  <si>
    <r>
      <rPr>
        <sz val="11"/>
        <rFont val="Calibri"/>
        <family val="2"/>
      </rPr>
      <t>08.031.0520 כבלי פיקוד מסוג N2XY/FR-1 בחתך 10X1.5 ממ"ר, מונחים על סולמות או בתעלות או מושחלים בצינורות לרבות חיבור בשני הקצוות, כדוגמת "ארכה" או שו"ע</t>
    </r>
  </si>
  <si>
    <t>01.08.002.0360</t>
  </si>
  <si>
    <r>
      <rPr>
        <sz val="11"/>
        <rFont val="Calibri"/>
        <family val="2"/>
      </rPr>
      <t>===כבלים מסוככים===</t>
    </r>
  </si>
  <si>
    <t>01.08.002.0370</t>
  </si>
  <si>
    <r>
      <rPr>
        <sz val="11"/>
        <rFont val="Calibri"/>
        <family val="2"/>
      </rPr>
      <t>כבלי נחושת מסוככים מסוג YFLCYJ 3-2 לחיבור מנועים עם משנה תדר, בחתך 3X120+70 ממ"ר קבועים למבנה, מונחים על סולמות או בתעלות או מושחלים בצינורות, לרבות חיבור בשני הקצוות</t>
    </r>
  </si>
  <si>
    <t>01.08.002.0400</t>
  </si>
  <si>
    <r>
      <rPr>
        <sz val="11"/>
        <rFont val="Calibri"/>
        <family val="2"/>
      </rPr>
      <t>08.031.4010 כבלי מכשור מסוג TSP להתקנה חיצונית, 3X16A WG, מונחים על סולמות או בתעלות או מושחלים בצינורות לרבות חיבור בשני הקצוות, כדוגמת "ארכה" או שו"ע</t>
    </r>
  </si>
  <si>
    <t>01.08.002.0590</t>
  </si>
  <si>
    <r>
      <rPr>
        <sz val="11"/>
        <rFont val="Calibri"/>
        <family val="2"/>
      </rPr>
      <t>=== מוליכי נחושת מבודדים===</t>
    </r>
  </si>
  <si>
    <t>01.08.002.0660</t>
  </si>
  <si>
    <r>
      <rPr>
        <sz val="11"/>
        <rFont val="Calibri"/>
        <family val="2"/>
      </rPr>
      <t>08.034.0120 מוליכי נחושת מבודדים בחתך 120 ממ"ר עם בידוד P.V.C מושחלים בצינורות או מונחים בתעלות, לרבות חיבור בשני הקצוות, כדוגמת "ארכה" או שו"ע</t>
    </r>
  </si>
  <si>
    <t>01.08.003</t>
  </si>
  <si>
    <t>הארקות והגנות</t>
  </si>
  <si>
    <t>01.08.003.0090</t>
  </si>
  <si>
    <r>
      <rPr>
        <sz val="11"/>
        <rFont val="Calibri"/>
        <family val="2"/>
      </rPr>
      <t>08.040.0050 נקודת הארקה במוליך נחושת 16 ממ"ר מפס השוואת הפוטנציאלים לאלמנט מתכתי, או לצנרת מים, לרבות צנרת מגן ושלה תקנית</t>
    </r>
  </si>
  <si>
    <t>נק'</t>
  </si>
  <si>
    <t>01.08.004</t>
  </si>
  <si>
    <t>מיכשור ואביזרי פיקוד, אספקה והתקנה</t>
  </si>
  <si>
    <t>01.08.004.0010</t>
  </si>
  <si>
    <r>
      <rPr>
        <sz val="11"/>
        <rFont val="Calibri"/>
        <family val="2"/>
      </rPr>
      <t>הערה: המחיר כולל: אספקה, התקנה מכנית, כיול, בדיקה והפעלה. מחיר החיווט נמדד בנפרד.</t>
    </r>
  </si>
  <si>
    <t>01.08.004.0020</t>
  </si>
  <si>
    <r>
      <rPr>
        <sz val="11"/>
        <rFont val="Calibri"/>
        <family val="2"/>
      </rPr>
      <t>מתמר לחץ מיועד להתקנה בצנרת מים או ביוב. כדוגמת תוצרת ROSEMOUNT.</t>
    </r>
  </si>
  <si>
    <t>קומפ</t>
  </si>
  <si>
    <t>01.08.004.0050</t>
  </si>
  <si>
    <r>
      <rPr>
        <sz val="11"/>
        <rFont val="Calibri"/>
        <family val="2"/>
      </rPr>
      <t>מכלול מגנון "מראה מצב" לשסתום אל-חזור, כולל דיסקית הפעלה, תושבת ומפסק גבול עם מגע מחליף, מיועד להגנה בפני חוסר זרימה, כדוגמת תוצרת א.ר.י. דגם NR-040 או שו"ע.</t>
    </r>
  </si>
  <si>
    <t>01.08.004.0070</t>
  </si>
  <si>
    <r>
      <rPr>
        <sz val="11"/>
        <rFont val="Calibri"/>
        <family val="2"/>
      </rPr>
      <t>מכשיר נוכחות מים (NWS), כדוגמת תוצרת TAG, כולל גשש, מיועד להתקנה בצינור מים, כולל פאנל להתקנה בלוח, כולל מגע יבש מחליף להתרעה.</t>
    </r>
  </si>
  <si>
    <t>01.08.005</t>
  </si>
  <si>
    <t>לוחות חשמל</t>
  </si>
  <si>
    <t>01.08.005.0160</t>
  </si>
  <si>
    <r>
      <rPr>
        <sz val="11"/>
        <rFont val="Calibri"/>
        <family val="2"/>
      </rPr>
      <t>08.061.0261 מבנה לוח מפוליאסטר במידות 800X600X300 מ"מ IP65 לרבות דלת ופלטת הרכבה (לא כולל פסי צבירה, חווט, מהדקים וחומרי עזר), תוצרת "HAGER" כדוגמת "ארכה" או שו"ע</t>
    </r>
  </si>
  <si>
    <t>01.08.005.0285</t>
  </si>
  <si>
    <r>
      <rPr>
        <sz val="11"/>
        <rFont val="Calibri"/>
        <family val="2"/>
      </rPr>
      <t>08.062.0060 מא"ז אופיין C לזרם 10-32 אמפר חד קוטבי, כושר ניתוק 10 קילואמפר</t>
    </r>
  </si>
  <si>
    <t>01.08.005.0340</t>
  </si>
  <si>
    <r>
      <rPr>
        <sz val="11"/>
        <rFont val="Calibri"/>
        <family val="2"/>
      </rPr>
      <t>08.062.0250 מא"ז אופיין C לזרם 10-32 אמפר תלת קוטבי, כושר ניתוק 10 קילואמפר</t>
    </r>
  </si>
  <si>
    <t>01.08.005.0425</t>
  </si>
  <si>
    <r>
      <rPr>
        <sz val="11"/>
        <rFont val="Calibri"/>
        <family val="2"/>
      </rPr>
      <t>===מפסקי זרם מתכוונים - הגנות מנוע===</t>
    </r>
  </si>
  <si>
    <t>01.08.005.0430</t>
  </si>
  <si>
    <r>
      <rPr>
        <sz val="11"/>
        <rFont val="Calibri"/>
        <family val="2"/>
      </rPr>
      <t>08.064.0050 מפסקי זרם חצי אוטומטיים תלת קוטביים מתכווננים, לזרם עד 6 אמפר - כושר ניתוק 50 ק"א</t>
    </r>
  </si>
  <si>
    <t>01.08.005.0500</t>
  </si>
  <si>
    <r>
      <rPr>
        <sz val="11"/>
        <rFont val="Calibri"/>
        <family val="2"/>
      </rPr>
      <t>===ברקרים - מאמ"תים 3 קוטביים===</t>
    </r>
  </si>
  <si>
    <t>01.08.005.0570</t>
  </si>
  <si>
    <r>
      <rPr>
        <sz val="11"/>
        <rFont val="Calibri"/>
        <family val="2"/>
      </rPr>
      <t>08.063.0072 מאמ"תים עד 3X400 אמפר כושר ניתוק 36 קילואמפר עם הגנה אלקטרונית רגילה</t>
    </r>
  </si>
  <si>
    <t>01.08.005.0760</t>
  </si>
  <si>
    <r>
      <rPr>
        <sz val="11"/>
        <rFont val="Calibri"/>
        <family val="2"/>
      </rPr>
      <t>08.063.0330 תוספת למאמ"ת בגודל עד 3X250 אמפר עבור הגנה אלקטרונית רגילה (במקום הגנה תרמית מגנטית)</t>
    </r>
  </si>
  <si>
    <t>01.08.005.0820</t>
  </si>
  <si>
    <r>
      <rPr>
        <sz val="11"/>
        <rFont val="Calibri"/>
        <family val="2"/>
      </rPr>
      <t>===סליל הפסקה TC ===</t>
    </r>
  </si>
  <si>
    <t>01.08.005.0830</t>
  </si>
  <si>
    <r>
      <rPr>
        <sz val="11"/>
        <rFont val="Calibri"/>
        <family val="2"/>
      </rPr>
      <t>08.063.0600 סליל הפסקה TC או סליל סגירה למאמ"ת עד A3X630</t>
    </r>
  </si>
  <si>
    <t>01.08.005.1350</t>
  </si>
  <si>
    <r>
      <rPr>
        <sz val="11"/>
        <rFont val="Calibri"/>
        <family val="2"/>
      </rPr>
      <t>08.069.0470 לחצן שלושה מגעים</t>
    </r>
  </si>
  <si>
    <t>01.08.005.1370</t>
  </si>
  <si>
    <r>
      <rPr>
        <sz val="11"/>
        <rFont val="Calibri"/>
        <family val="2"/>
      </rPr>
      <t>08.069.0485 לחצן פטריה ננעל עד 4 מגעים</t>
    </r>
  </si>
  <si>
    <t>01.08.005.1400</t>
  </si>
  <si>
    <r>
      <rPr>
        <sz val="11"/>
        <rFont val="Calibri"/>
        <family val="2"/>
      </rPr>
      <t>08.069.0710 מנורת סימון עם מכסה צבעוני ונורת לד</t>
    </r>
  </si>
  <si>
    <t>01.08.005.1490</t>
  </si>
  <si>
    <r>
      <rPr>
        <sz val="11"/>
        <rFont val="Calibri"/>
        <family val="2"/>
      </rPr>
      <t>08.069.0640 משנה זרם עד 600/5 אמפר</t>
    </r>
  </si>
  <si>
    <t>01.08.005.1520</t>
  </si>
  <si>
    <r>
      <rPr>
        <sz val="11"/>
        <rFont val="Calibri"/>
        <family val="2"/>
      </rPr>
      <t>===רבי מודדים===</t>
    </r>
  </si>
  <si>
    <r>
      <rPr>
        <sz val="11"/>
        <rFont val="Calibri"/>
        <family val="2"/>
      </rPr>
      <t>08.069.0670 רב מודד דיגיטלי ללוח חשמל למדידת: מתחים, זרמים, תדר, הספק, מקדם הספק, שיא ביקוש ואנרגיה דוגמת "סטק" דגם PLUS- PM130EH (לא כולל משני זרם)</t>
    </r>
  </si>
  <si>
    <t>01.08.005.1550</t>
  </si>
  <si>
    <r>
      <rPr>
        <sz val="11"/>
        <rFont val="Calibri"/>
        <family val="2"/>
      </rPr>
      <t>08.069.0680 תוספת עבור מתאם לתקשורת מחשבים וכבלי תקשורת</t>
    </r>
  </si>
  <si>
    <t>01.08.005.1690</t>
  </si>
  <si>
    <r>
      <rPr>
        <sz val="11"/>
        <rFont val="Calibri"/>
        <family val="2"/>
      </rPr>
      <t>08.066.0015 ממסר פיקוד נשלף - 8 פינים לרבות לד חיווי ולחצן אילוץ</t>
    </r>
  </si>
  <si>
    <t>01.08.005.1700</t>
  </si>
  <si>
    <r>
      <rPr>
        <sz val="11"/>
        <rFont val="Calibri"/>
        <family val="2"/>
      </rPr>
      <t>08.066.0020 בסיס לממסר פיקוד נשלף - 8 פינים</t>
    </r>
  </si>
  <si>
    <t>01.08.005.1880</t>
  </si>
  <si>
    <r>
      <rPr>
        <sz val="11"/>
        <rFont val="Calibri"/>
        <family val="2"/>
      </rPr>
      <t>ממסר תרמיסטור להגנת לפופי מנוע, כדוגמת תוצרת Siemens.</t>
    </r>
  </si>
  <si>
    <t>01.08.005.1890</t>
  </si>
  <si>
    <r>
      <rPr>
        <sz val="11"/>
        <rFont val="Calibri"/>
        <family val="2"/>
      </rPr>
      <t>ממסר הגנה אינטגרלי בפני חדירת מים לשמן וטמפרטורה גבוהה, למשאבות ביוב טבולות.</t>
    </r>
  </si>
  <si>
    <t>01.08.005.1930</t>
  </si>
  <si>
    <r>
      <rPr>
        <sz val="11"/>
        <rFont val="Calibri"/>
        <family val="2"/>
      </rPr>
      <t>===מערכות פיקוד וסיגנאליזציה===</t>
    </r>
  </si>
  <si>
    <r>
      <rPr>
        <sz val="11"/>
        <rFont val="Calibri"/>
        <family val="2"/>
      </rPr>
      <t>מערכת פיקוד וסיגנאליזציה ליחידת שאיבה/מנוע, לפי תוכנית, כולל כל אביזרי הפיקוד המיתוג והחיווי, ולרבות: מתגים, ממסרים, ממסרי השהייה, שעוני פיקוד, לחצנים, נוריות, מד שעות, וכל החיווט, המהדקים והאביזרים הנילווים. נמדד קומפלט.</t>
    </r>
  </si>
  <si>
    <t>01.08.005.1960</t>
  </si>
  <si>
    <r>
      <rPr>
        <sz val="11"/>
        <rFont val="Calibri"/>
        <family val="2"/>
      </rPr>
      <t>===מגענים===</t>
    </r>
  </si>
  <si>
    <t>01.08.005.2100</t>
  </si>
  <si>
    <r>
      <rPr>
        <sz val="11"/>
        <rFont val="Calibri"/>
        <family val="2"/>
      </rPr>
      <t>08.066.0640 מגענים תלת קוטביים לזרם עד 330 אמפר 160KW - AC3</t>
    </r>
  </si>
  <si>
    <t>01.08.005.2600</t>
  </si>
  <si>
    <r>
      <rPr>
        <sz val="11"/>
        <rFont val="Calibri"/>
        <family val="2"/>
      </rPr>
      <t>משנה תדר דיגיטלי לרבות הגנות פילטר RFI ומשנק פנימי למנוע בהספק 200 כ"ס, IP54 (למשאבות ומפוחים) דוגמת ACS880 מתוצרת ABB שו"ע</t>
    </r>
  </si>
  <si>
    <t>01.08.005.2620</t>
  </si>
  <si>
    <r>
      <rPr>
        <sz val="11"/>
        <rFont val="Calibri"/>
        <family val="2"/>
      </rPr>
      <t>08.067.1000 כרטיס אנלוגי (כניסת טרמיסטר ויציאה אנלוגית)</t>
    </r>
  </si>
  <si>
    <t>01.08.005.2630</t>
  </si>
  <si>
    <r>
      <rPr>
        <sz val="11"/>
        <rFont val="Calibri"/>
        <family val="2"/>
      </rPr>
      <t>08.067.1040 תוספת למתנע רך או משנה תדר עבור כרטיס תקשורת MODBUS</t>
    </r>
  </si>
  <si>
    <t>01.08.005.3000</t>
  </si>
  <si>
    <r>
      <rPr>
        <sz val="11"/>
        <rFont val="Calibri"/>
        <family val="2"/>
      </rPr>
      <t>===שינויים, תוספות והתאמות בתוכנה===</t>
    </r>
  </si>
  <si>
    <t>01.08.005.3010</t>
  </si>
  <si>
    <r>
      <rPr>
        <sz val="11"/>
        <rFont val="Calibri"/>
        <family val="2"/>
      </rPr>
      <t>עדכון תפ"מ בקרה ותוספת פקד דרגות להפעה לפי תורנות של 4 משאבות זהות. במחיר יסוד של 3200 ש"ח.</t>
    </r>
  </si>
  <si>
    <t>01.08.005.3020</t>
  </si>
  <si>
    <r>
      <rPr>
        <sz val="11"/>
        <rFont val="Calibri"/>
        <family val="2"/>
      </rPr>
      <t>תוספת תוכנה לבקר מרכזי לצורך שילוב של שתי משאבות חדשות במקום שתי משאבות קיימות (1-2) לצורך פיקוד עפ פקד דרגות מעודכן ושילוב של מכשור חדש (מד ספיקה, מתמרים וכד') ושילובם בפיקוד הכללי של המכון. במחיר יסוד של 17500 ש"ח.</t>
    </r>
  </si>
  <si>
    <t>01.08.005.3030</t>
  </si>
  <si>
    <r>
      <rPr>
        <sz val="11"/>
        <rFont val="Calibri"/>
        <family val="2"/>
      </rPr>
      <t>עדכון תוכנת פנל לשילוב נתונים ממשאבות חדשות 1-2 ומכשור חדש, בצג מפעיל. במחיר יסוד של 6400 ש"ח.</t>
    </r>
  </si>
  <si>
    <t>01.08.005.3035</t>
  </si>
  <si>
    <r>
      <rPr>
        <sz val="11"/>
        <rFont val="Calibri"/>
        <family val="2"/>
      </rPr>
      <t>עדכון תוכנה במרכז הבקרה של התאגיד, כולל עדיכון מסכים, הצגת נתונים וכו' של משאבות חדשות מס' 1-2. במחיר יסוד של 6400 ש"ח.</t>
    </r>
  </si>
  <si>
    <t>01.08.005.3040</t>
  </si>
  <si>
    <r>
      <rPr>
        <sz val="11"/>
        <rFont val="Calibri"/>
        <family val="2"/>
      </rPr>
      <t>הפעלה והרצה של מערכת הבקרה ע"י כותב התוכנה, כולל עידכונים כנדרש עד להפעלה מושלמת. במחיר יסוד של 3,600 ש"ח/יום עבודה.</t>
    </r>
  </si>
  <si>
    <t>י"ע</t>
  </si>
  <si>
    <t>01.08.005.3120</t>
  </si>
  <si>
    <r>
      <rPr>
        <sz val="11"/>
        <rFont val="Calibri"/>
        <family val="2"/>
      </rPr>
      <t>===בדיקה הפעלה והרצה===</t>
    </r>
  </si>
  <si>
    <t>01.08.005.3140</t>
  </si>
  <si>
    <r>
      <rPr>
        <sz val="11"/>
        <rFont val="Calibri"/>
        <family val="2"/>
      </rPr>
      <t>בדיקה, הפעלה והרצה של המתקן ע"י הקבלן בשיתוף עם מבצע התוכנה היישומית. נמדד לפי מחיר ליום עבודה.</t>
    </r>
  </si>
  <si>
    <t>01.08.005.3160</t>
  </si>
  <si>
    <r>
      <rPr>
        <sz val="11"/>
        <rFont val="Calibri"/>
        <family val="2"/>
      </rPr>
      <t>===הובלות ופירוקים===</t>
    </r>
  </si>
  <si>
    <r>
      <rPr>
        <sz val="11"/>
        <rFont val="Calibri"/>
        <family val="2"/>
      </rPr>
      <t>הובלה והתקנה של לוח חשמל ראשי כולל: הובלה לאתר, הכנסתו והצבתו במקומו. כולל ביצוע כל החיבורים המכניים והחשמליים, כח, פיקוד, סיגנאלים וכו'. כולל בדיקת הלוח בהתאם לתקן ישראל: 61439 וביצוע כיולים והפעלה ומסירה למזמין.</t>
    </r>
  </si>
  <si>
    <t>01.08.005.3170</t>
  </si>
  <si>
    <r>
      <rPr>
        <sz val="11"/>
        <rFont val="Calibri"/>
        <family val="2"/>
      </rPr>
      <t>פרוק זהיר של פלטה וציוד חשמלי של תא משאבה קיימת לצורך החלפת המשאבה בתאום עם המזמין, כולל זיהוי וסימון כל המעגלים הקיימים.</t>
    </r>
  </si>
  <si>
    <t>01.08.006</t>
  </si>
  <si>
    <t>עבודות חיווט והתקנות - אביזרים ונקודות</t>
  </si>
  <si>
    <t>01.08.006.0010</t>
  </si>
  <si>
    <r>
      <rPr>
        <sz val="11"/>
        <rFont val="Calibri"/>
        <family val="2"/>
      </rPr>
      <t>הערה 1. העיקרון של מדידת נקודות (נק' מאור, בתי תקע וכד') הינו שכל נקודה כוללת את הצינורות והמוליכים או הכבלים, במרחק כלשהו של הנקודות מהלוח (חלקם קרובים ללוח וחלקם רחוקים). בנוסף, גם המרחק בין גופי התאורה (בשירשור) אינו משנה את המחיר הממוצע של הנקודה. ישנם מקרים שבהם נקבע מראש שהמדידה תהיה לפי אורך הצינורות והמוליכים או הכבלים והאביזרים ולא לפי נקודות. שתי שיטות מדידה אלו נכונות לפי הספר הכחול, פרק 08-מתקני חשמל.</t>
    </r>
  </si>
  <si>
    <r>
      <rPr>
        <sz val="11"/>
        <rFont val="Calibri"/>
        <family val="2"/>
      </rPr>
      <t>הערה 2. התקנה חשיפה היא התקנה סמויה העשויה להיות חשיפה באמצעות פתיחת פתחים או הורדת מכסים או סילוק מחיצות.</t>
    </r>
  </si>
  <si>
    <r>
      <rPr>
        <sz val="11"/>
        <rFont val="Calibri"/>
        <family val="2"/>
      </rPr>
      <t>הערה 3. נקודת מאור היא יציאה לגוף תאורה או למאוורר המחובר למעגל מאור. לדוגמה: אם 5 גופי תאורה מופעלים ע"י מפסק אחד - התשלום יחושב לפי 5 נק' מאור.</t>
    </r>
  </si>
  <si>
    <t>01.08.006.0130</t>
  </si>
  <si>
    <r>
      <rPr>
        <sz val="11"/>
        <rFont val="Calibri"/>
        <family val="2"/>
      </rPr>
      <t>===אביזרי חשמל אספקות והתקנות===</t>
    </r>
  </si>
  <si>
    <r>
      <rPr>
        <sz val="11"/>
        <rFont val="Calibri"/>
        <family val="2"/>
      </rPr>
      <t>08.073.0520 לחצן חירום פלסטי עם זכוכית לשבירה עה"ט</t>
    </r>
  </si>
  <si>
    <t>01.08.006.0280</t>
  </si>
  <si>
    <r>
      <rPr>
        <sz val="11"/>
        <rFont val="Calibri"/>
        <family val="2"/>
      </rPr>
      <t>===חיבורי מנועים===</t>
    </r>
  </si>
  <si>
    <t>01.08.006.0320</t>
  </si>
  <si>
    <r>
      <rPr>
        <sz val="11"/>
        <rFont val="Calibri"/>
        <family val="2"/>
      </rPr>
      <t>08.027.0080 חיבור חשמלי מושלם למנוע תלת פאזי עד 200 כ"ס, לרבות כל חומרי העזר וצינור משוריין שרשורי עם ציפוי פלסטי בקרבת המנוע</t>
    </r>
  </si>
  <si>
    <t>01.08.006.0330</t>
  </si>
  <si>
    <r>
      <rPr>
        <sz val="11"/>
        <rFont val="Calibri"/>
        <family val="2"/>
      </rPr>
      <t>===איטום מעברים===</t>
    </r>
  </si>
  <si>
    <r>
      <rPr>
        <sz val="11"/>
        <rFont val="Calibri"/>
        <family val="2"/>
      </rPr>
      <t>08.044.0011 איטום אש לפתח בקיר או רצפת אש או איטום כנגד דליפת גז כיבוי אש למשך שעתיים, בשטח עד 0.2 מ"ר של מעבר תעלת כבלי חשמל או תקשורת. האיטום ייעשה ע"י השמת צמר סלעים או לוח חסין אש ועליו מריחת מסטיק מסוג "איטומסט FR" או "JBK Acrylic" או שו"ע. המדידה לפי יח' פתח ברוטו</t>
    </r>
  </si>
  <si>
    <t>01.08.006.0550</t>
  </si>
  <si>
    <r>
      <rPr>
        <sz val="11"/>
        <rFont val="Calibri"/>
        <family val="2"/>
      </rPr>
      <t>===נקודת שונות===</t>
    </r>
  </si>
  <si>
    <t>01.08.006.0640</t>
  </si>
  <si>
    <r>
      <rPr>
        <sz val="11"/>
        <rFont val="Calibri"/>
        <family val="2"/>
      </rPr>
      <t>08.019.0495 נקודה ללחצן הפסקת חירום פלסטי לרבות צנרת ומוליכים או כבלים 1.5X3 ממ"ר ואביזר עם זכוכית לשבירה</t>
    </r>
  </si>
  <si>
    <t>01.08.006.0810</t>
  </si>
  <si>
    <r>
      <rPr>
        <sz val="11"/>
        <rFont val="Calibri"/>
        <family val="2"/>
      </rPr>
      <t>נקודת חיווט וחיבור מערכת פיקוד אל חוזר-N.R.V, כולל כיוון האביזר.</t>
    </r>
  </si>
  <si>
    <t>01.08.006.0820</t>
  </si>
  <si>
    <r>
      <rPr>
        <sz val="11"/>
        <rFont val="Calibri"/>
        <family val="2"/>
      </rPr>
      <t>נקודת חיווט וחיבור למכשיר נוכחות מים -NWS</t>
    </r>
  </si>
  <si>
    <t>01.08.006.0850</t>
  </si>
  <si>
    <r>
      <rPr>
        <sz val="11"/>
        <rFont val="Calibri"/>
        <family val="2"/>
      </rPr>
      <t>נקודת חיווט וחיבור למתמר לחץ.</t>
    </r>
  </si>
  <si>
    <t>01.08.006.0940</t>
  </si>
  <si>
    <r>
      <rPr>
        <sz val="11"/>
        <rFont val="Calibri"/>
        <family val="2"/>
      </rPr>
      <t>נקודת חיווט וחיבור ליחידת הגנה חום מנוע, מים בשמן - מהמשאבה ועד ללוח.</t>
    </r>
  </si>
  <si>
    <t>01.08.006.0950</t>
  </si>
  <si>
    <r>
      <rPr>
        <sz val="11"/>
        <rFont val="Calibri"/>
        <family val="2"/>
      </rPr>
      <t>נקודת חיווט וחיבור לגוף חימום מנוע - מהמשאבה ועד ללוח.</t>
    </r>
  </si>
  <si>
    <t>01.08.006.0960</t>
  </si>
  <si>
    <r>
      <rPr>
        <sz val="11"/>
        <rFont val="Calibri"/>
        <family val="2"/>
      </rPr>
      <t>ביצוע חיווט בתוך מבנה ו/או בשטח פתוח, בין אביזרים, בין לוחות וכו' (בין תא הבקרה ללוח החשמל כולל תאום התחברות אספקה והתקנה של כבל רב גידי תרמופלסטי גמיש עם גידים ממוספרים ומוליכים שזורים עד ממ"ר 5X1.5, כולל מוביל - צינור או תעלה - כולל חיווט וחיבור בשני הקצוות, כולל סימון ושילוט כנדרש, כולל בדיקה, הפעלה והרצה. נמדד קומפלט.</t>
    </r>
  </si>
  <si>
    <t>01.08.006.1040</t>
  </si>
  <si>
    <r>
      <rPr>
        <sz val="11"/>
        <rFont val="Calibri"/>
        <family val="2"/>
      </rPr>
      <t>===בדיקות ותאומים===</t>
    </r>
  </si>
  <si>
    <t>01.08.006.1060</t>
  </si>
  <si>
    <r>
      <rPr>
        <sz val="11"/>
        <rFont val="Calibri"/>
        <family val="2"/>
      </rPr>
      <t>08.043.0040 בדיקת מתקן חשמל מסחרי בגודל מעל 910X3 אמפר ע"י בודק מוסמך לרבות תשלום עבור הבדיקה, הגשת תוכניות וסיוע לבודק בעריכת המדידות</t>
    </r>
  </si>
  <si>
    <t>01.57</t>
  </si>
  <si>
    <t>קווי מים ביוב ותיעול</t>
  </si>
  <si>
    <t>01.57.001</t>
  </si>
  <si>
    <t>צנרת מים ואביזרים</t>
  </si>
  <si>
    <t>01.57.001.0010</t>
  </si>
  <si>
    <r>
      <rPr>
        <sz val="11"/>
        <rFont val="Calibri"/>
        <family val="2"/>
      </rPr>
      <t>הובלה, אספקה והתקנה של משאבת טורבינה דגם 15EMM, לספיקה של 360 מק"ש ועומד 90 מ', מנוע 150 כ"ס, 4 דרגות או שו"ע באישור המפקח והמתכנן.</t>
    </r>
  </si>
  <si>
    <t>01.57.001.0040</t>
  </si>
  <si>
    <r>
      <rPr>
        <sz val="11"/>
        <rFont val="Calibri"/>
        <family val="2"/>
      </rPr>
      <t>מגוף טריז "2 תוצרת הכוכב EKOS או שו"ע ציפוי פנימי אמייל וחיצוני פוליאסטר ציר נירוסטה 316 ללחץ עבודה של 16 אטמ', לרבות אוגנים נגדיים</t>
    </r>
  </si>
  <si>
    <t>01.57.001.0060</t>
  </si>
  <si>
    <r>
      <rPr>
        <sz val="11"/>
        <rFont val="Calibri"/>
        <family val="2"/>
      </rPr>
      <t>מגוף טריז "10 תוצרת הכוכב EKOS או שו"ע ציפוי פנימי אמייל וחיצוני פוליאסטר ציר נירוסטה 316 ללחץ עבודה של 16 אטמ', לרבות אוגנים נגדיים</t>
    </r>
  </si>
  <si>
    <t>01.57.001.0070</t>
  </si>
  <si>
    <r>
      <rPr>
        <sz val="11"/>
        <rFont val="Calibri"/>
        <family val="2"/>
      </rPr>
      <t>שסתום אוויר משולב למים קוטר "2 עשוי ברזל יציקה דגם "D-050" או שו"ע, ללחץ עבודה של 16 אטמ', לרבות אוגנים נגדיים, אטמים וברגי עיגון</t>
    </r>
  </si>
  <si>
    <t>01.57.001.0080</t>
  </si>
  <si>
    <r>
      <rPr>
        <sz val="11"/>
        <rFont val="Calibri"/>
        <family val="2"/>
      </rPr>
      <t>שסתום אל חוזר למים קוטר "10 עשוי ברזל יציקה דגם "NR-040" תוצאת א.ר.י או שו"ע עם פתח עליון וציר מאורך/בולט, זרוע, משקולת ומספק גבול דוגמת LS010 ללחץ עבודה של 16 אטמ', לרבות אוגנים נגדיים, אטמים וברגי עיגון</t>
    </r>
  </si>
  <si>
    <t>01.57.001.0090</t>
  </si>
  <si>
    <r>
      <rPr>
        <sz val="11"/>
        <rFont val="Calibri"/>
        <family val="2"/>
      </rPr>
      <t>מד ספיקה KROHNE דגם OPTIFLUX 2300 או "BADGER" או ABB או שו"ע קוטר "10 התצוגה תופיע על הסנסור ובבקר הראשי של התחנה. עם המד תסופק מערכת חיווט לבקר התחנה</t>
    </r>
  </si>
  <si>
    <t>01.57.001.0100</t>
  </si>
  <si>
    <r>
      <rPr>
        <sz val="11"/>
        <rFont val="Calibri"/>
        <family val="2"/>
      </rPr>
      <t>אוגן עיוור קוטר "6 בריתוך, לרבות ברגים ואטמים</t>
    </r>
  </si>
  <si>
    <t>01.57.001.0105</t>
  </si>
  <si>
    <r>
      <rPr>
        <sz val="11"/>
        <rFont val="Calibri"/>
        <family val="2"/>
      </rPr>
      <t>אוגן על צינור פלדה קוטר "2 (50,63 מ"מ), בריתוך, לרבות ברגים ואטמים</t>
    </r>
  </si>
  <si>
    <t>01.57.001.0110</t>
  </si>
  <si>
    <r>
      <rPr>
        <sz val="11"/>
        <rFont val="Calibri"/>
        <family val="2"/>
      </rPr>
      <t>אוגן על צינור פלדה קוטר "6 (160,180 מ"מ), בריתוך, לרבות ברגים ואטמים</t>
    </r>
  </si>
  <si>
    <t>01.57.001.0115</t>
  </si>
  <si>
    <r>
      <rPr>
        <sz val="11"/>
        <rFont val="Calibri"/>
        <family val="2"/>
      </rPr>
      <t>מחבר מאוגן (חצי דרסר) קוטר "10 לצינורות פלדה, ללחץ עבודה 16 אטמ' עם ציפוי אפוקסי פנימי וחיצוני, לרבות ברגים, אומים ואטמים</t>
    </r>
  </si>
  <si>
    <t>01.57.001.0120</t>
  </si>
  <si>
    <r>
      <rPr>
        <sz val="11"/>
        <rFont val="Calibri"/>
        <family val="2"/>
      </rPr>
      <t>אוגן על צינור פלדה קוטר "10 (250,280 מ"מ), בריתוך, לרבות ברגים ואטמים</t>
    </r>
  </si>
  <si>
    <t>01.57.001.0130</t>
  </si>
  <si>
    <r>
      <rPr>
        <sz val="11"/>
        <rFont val="Calibri"/>
        <family val="2"/>
      </rPr>
      <t>מד לחץ 233.30 בקוטר "1/2 תוצרת wika או שו"ע מותאם לתחום לחצים 0-10 אטמ' עם ברז שחרור תלת דרכי. בעל אטימת גליצרין ושעון "4 כולל דיאפרגמה, אביזרי חיבור וצינור נירוסטה מעוקל בקוטר "1.</t>
    </r>
  </si>
  <si>
    <t>01.57.001.0140</t>
  </si>
  <si>
    <r>
      <rPr>
        <sz val="11"/>
        <rFont val="Calibri"/>
        <family val="2"/>
      </rPr>
      <t>מופה מפלב"מ 316 (נירוסטה) סקדיול 40, קוטר "1/2, חיבור בהברגה</t>
    </r>
  </si>
  <si>
    <t>01.57.001.0150</t>
  </si>
  <si>
    <r>
      <rPr>
        <sz val="11"/>
        <rFont val="Calibri"/>
        <family val="2"/>
      </rPr>
      <t>בושינג מעבר מגולוון קוטר "1/2 1, חיבורים בהברגה</t>
    </r>
  </si>
  <si>
    <t>01.57.001.0160</t>
  </si>
  <si>
    <r>
      <rPr>
        <sz val="11"/>
        <rFont val="Calibri"/>
        <family val="2"/>
      </rPr>
      <t>ספחים שונים כגון: קשתות, הסתעפויות, מעברים, מתאמים בין סוגי צינורות שונים וכד' לצינורות פלדה קוטר "2 עם ציפוי פנים מלט צמנט וצביעה חיצונית וחיבור בריתוך</t>
    </r>
  </si>
  <si>
    <t>01.57.001.0170</t>
  </si>
  <si>
    <r>
      <rPr>
        <sz val="11"/>
        <rFont val="Calibri"/>
        <family val="2"/>
      </rPr>
      <t>צינורות פלדה קוטר "10, עובי דופן "3/16, עם ציפוי פנים מלט צמנט וצביעה חיצונית, מותקנים גלויים על אדני בטון, לא כולל ספחים למעט מחברים, לרבות אדני הבטון</t>
    </r>
  </si>
  <si>
    <t>01.57.001.0180</t>
  </si>
  <si>
    <r>
      <rPr>
        <sz val="11"/>
        <rFont val="Calibri"/>
        <family val="2"/>
      </rPr>
      <t>צינורות פלדה קוטר "2, עובי דופן 3.65 מ"מ, עם ציפוי פנים מלט צמנט וצביעה חיצונית, מותקנים גלויים על קיר או על אדני בטון, לרבות ספחים, חבקים ו/או אדני הבטון</t>
    </r>
  </si>
  <si>
    <t>01.57.001.0190</t>
  </si>
  <si>
    <r>
      <rPr>
        <sz val="11"/>
        <rFont val="Calibri"/>
        <family val="2"/>
      </rPr>
      <t>ברזים כדוריים תלת דרכי קוטר "1/2 כדוגמת "שגיב" או שו"ע</t>
    </r>
  </si>
  <si>
    <t>01.57.001.0200</t>
  </si>
  <si>
    <r>
      <rPr>
        <sz val="11"/>
        <rFont val="Calibri"/>
        <family val="2"/>
      </rPr>
      <t>ברזים כדוריים תלת דרכי קוטר "1 כדוגמת "שגיב" או שו"ע</t>
    </r>
  </si>
  <si>
    <t>01.57.001.0210</t>
  </si>
  <si>
    <r>
      <rPr>
        <sz val="11"/>
        <rFont val="Calibri"/>
        <family val="2"/>
      </rPr>
      <t>צינורות פלב"מ 304L (נירוסטה) סקדיול 10 קוטר "1, למים קרים וחמים, לרבות חיבור בהברגה ו/או בריתוך, לא כולל ספחים למעט מחברים</t>
    </r>
  </si>
  <si>
    <t>01.57.001.0220</t>
  </si>
  <si>
    <r>
      <rPr>
        <sz val="11"/>
        <rFont val="Calibri"/>
        <family val="2"/>
      </rPr>
      <t>הסתעפות טי 10x"6x"10" ע.ד "3/16 ציפוי פנימי צמנט לרבות צבע חיצוני</t>
    </r>
  </si>
  <si>
    <t>01.57.001.0230</t>
  </si>
  <si>
    <r>
      <rPr>
        <sz val="11"/>
        <rFont val="Calibri"/>
        <family val="2"/>
      </rPr>
      <t>פירוק זהיר של משאבות קיימות לרבות ציוד והצנרת הקיימת והעברתם בשלמות למחסני התאגיד</t>
    </r>
  </si>
  <si>
    <t>01.57.001.0240</t>
  </si>
  <si>
    <r>
      <rPr>
        <sz val="11"/>
        <rFont val="Calibri"/>
        <family val="2"/>
      </rPr>
      <t>תמיכה לצנרת</t>
    </r>
  </si>
  <si>
    <t>01.99</t>
  </si>
  <si>
    <t>בצ"מ</t>
  </si>
  <si>
    <t>01.99.001</t>
  </si>
  <si>
    <t>בלתי צפוי מראש</t>
  </si>
  <si>
    <t>01.99.001.0010</t>
  </si>
  <si>
    <r>
      <rPr>
        <sz val="11"/>
        <rFont val="Calibri"/>
        <family val="2"/>
      </rPr>
      <t>עבודות בלתי צפויות מראש שיאושרו בחשבון הסופי על פי סעיפי דקל בניכוי 15% ועם הוראה/אישור בכתב של המפקח. אין הוראה/אישור של המפקח, לא ישולם סעיף זה בכל מקרה. התאגיד לא מתחייב לשלם את הסעיף כולו או מקצתו. לא יחול על סעיף זה הנחת מכרז.</t>
    </r>
  </si>
  <si>
    <t>ש"ח</t>
  </si>
  <si>
    <t>סה"כ עלות</t>
  </si>
  <si>
    <t>סה"כ הנחה/תוספת</t>
  </si>
  <si>
    <t>סה"כ לאחר הנחה/תוספת</t>
  </si>
  <si>
    <t>מע"מ בשיעור 18%</t>
  </si>
  <si>
    <t>סה"כ עלות כולל מע"מ</t>
  </si>
  <si>
    <t>סה"כ להוספת משאבות - ת"ש D</t>
  </si>
  <si>
    <t>01.08 - מתקני חשמל</t>
  </si>
  <si>
    <t>01.57 - קווי מים ביוב ותיעול</t>
  </si>
  <si>
    <t>01.99 - בצ"מ</t>
  </si>
  <si>
    <t>לא להנחה/תוספת</t>
  </si>
  <si>
    <t>מכרז מספר 99/2025</t>
  </si>
  <si>
    <t>י. לבל מהנדסים יועצים בע"מ, מתכנן</t>
  </si>
  <si>
    <t>שם קבלן המציע: 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</si>
</sst>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Calibri"/>
    </font>
    <font>
      <sz val="12"/>
      <color rgb="FF0000FF"/>
      <name val="Calibri"/>
      <family val="2"/>
    </font>
    <font>
      <b/>
      <sz val="12"/>
      <color rgb="FF0000FF"/>
      <name val="Calibri"/>
      <family val="2"/>
    </font>
    <font>
      <b/>
      <sz val="16"/>
      <color rgb="FF0000FF"/>
      <name val="Calibri"/>
      <family val="2"/>
    </font>
    <font>
      <sz val="11"/>
      <name val="Calibri"/>
      <family val="2"/>
    </font>
    <font>
      <sz val="11"/>
      <name val="Calibri"/>
      <family val="2"/>
    </font>
    <font>
      <b/>
      <sz val="11"/>
      <name val="Calibri"/>
      <family val="2"/>
    </font>
    <font>
      <sz val="12"/>
      <name val="Calibri"/>
      <family val="2"/>
    </font>
  </fonts>
  <fills count="4">
    <fill>
      <patternFill patternType="none"/>
    </fill>
    <fill>
      <patternFill patternType="gray125"/>
    </fill>
    <fill>
      <patternFill patternType="solid">
        <fgColor rgb="FFC8C8C8"/>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double">
        <color rgb="FF008000"/>
      </top>
      <bottom style="double">
        <color rgb="FF008000"/>
      </bottom>
      <diagonal/>
    </border>
    <border>
      <left style="thin">
        <color auto="1"/>
      </left>
      <right style="thin">
        <color auto="1"/>
      </right>
      <top/>
      <bottom style="thin">
        <color auto="1"/>
      </bottom>
      <diagonal/>
    </border>
    <border>
      <left style="thin">
        <color auto="1"/>
      </left>
      <right/>
      <top/>
      <bottom/>
      <diagonal/>
    </border>
  </borders>
  <cellStyleXfs count="3">
    <xf numFmtId="0" fontId="0" fillId="0" borderId="0"/>
    <xf numFmtId="9" fontId="5"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right"/>
    </xf>
    <xf numFmtId="0" fontId="1" fillId="0" borderId="0" xfId="0" applyFont="1"/>
    <xf numFmtId="0" fontId="0" fillId="0" borderId="0" xfId="0" applyAlignment="1">
      <alignment shrinkToFit="1"/>
    </xf>
    <xf numFmtId="0" fontId="0" fillId="2" borderId="3" xfId="0" applyFill="1" applyBorder="1" applyAlignment="1">
      <alignment horizontal="right"/>
    </xf>
    <xf numFmtId="0" fontId="0" fillId="0" borderId="1" xfId="0" applyBorder="1" applyAlignment="1">
      <alignment shrinkToFit="1"/>
    </xf>
    <xf numFmtId="0" fontId="0" fillId="0" borderId="2" xfId="0" applyBorder="1" applyAlignment="1">
      <alignment shrinkToFit="1"/>
    </xf>
    <xf numFmtId="0" fontId="0" fillId="2" borderId="3" xfId="0" applyFill="1" applyBorder="1" applyAlignment="1">
      <alignment horizontal="right" shrinkToFit="1"/>
    </xf>
    <xf numFmtId="0" fontId="1" fillId="0" borderId="2" xfId="0" applyFont="1" applyBorder="1" applyAlignment="1">
      <alignment shrinkToFit="1"/>
    </xf>
    <xf numFmtId="0" fontId="0" fillId="0" borderId="4" xfId="0" applyBorder="1" applyAlignment="1">
      <alignment shrinkToFit="1"/>
    </xf>
    <xf numFmtId="0" fontId="0" fillId="0" borderId="0" xfId="0" applyAlignment="1">
      <alignment horizontal="left"/>
    </xf>
    <xf numFmtId="0" fontId="0" fillId="0" borderId="1" xfId="0" applyBorder="1" applyAlignment="1">
      <alignment horizontal="left"/>
    </xf>
    <xf numFmtId="0" fontId="0" fillId="0" borderId="2" xfId="0" applyBorder="1" applyAlignment="1">
      <alignment horizontal="left"/>
    </xf>
    <xf numFmtId="0" fontId="0" fillId="2" borderId="3" xfId="0" applyFill="1" applyBorder="1" applyAlignment="1">
      <alignment horizontal="left"/>
    </xf>
    <xf numFmtId="49" fontId="1" fillId="0" borderId="2" xfId="0" applyNumberFormat="1" applyFont="1" applyBorder="1" applyAlignment="1">
      <alignment horizontal="left"/>
    </xf>
    <xf numFmtId="49" fontId="0" fillId="0" borderId="2" xfId="0" applyNumberFormat="1" applyBorder="1" applyAlignment="1">
      <alignment horizontal="left"/>
    </xf>
    <xf numFmtId="4" fontId="0" fillId="2" borderId="3" xfId="0" applyNumberFormat="1" applyFill="1" applyBorder="1" applyAlignment="1">
      <alignment horizontal="right"/>
    </xf>
    <xf numFmtId="4" fontId="0" fillId="0" borderId="0" xfId="0" applyNumberFormat="1" applyAlignment="1">
      <alignment horizontal="right"/>
    </xf>
    <xf numFmtId="4" fontId="0" fillId="0" borderId="1" xfId="0" applyNumberFormat="1" applyBorder="1" applyAlignment="1">
      <alignment horizontal="right"/>
    </xf>
    <xf numFmtId="4" fontId="0" fillId="0" borderId="2" xfId="0" applyNumberFormat="1" applyBorder="1" applyAlignment="1">
      <alignment horizontal="right"/>
    </xf>
    <xf numFmtId="4" fontId="1" fillId="0" borderId="2" xfId="0" applyNumberFormat="1" applyFont="1" applyBorder="1" applyAlignment="1">
      <alignment horizontal="right"/>
    </xf>
    <xf numFmtId="4" fontId="0" fillId="0" borderId="4" xfId="0" applyNumberFormat="1" applyBorder="1" applyAlignment="1">
      <alignment horizontal="right"/>
    </xf>
    <xf numFmtId="0" fontId="0" fillId="0" borderId="1" xfId="0" applyBorder="1" applyAlignment="1">
      <alignment horizontal="right"/>
    </xf>
    <xf numFmtId="0" fontId="0" fillId="0" borderId="2" xfId="0" applyBorder="1" applyAlignment="1">
      <alignment horizontal="right"/>
    </xf>
    <xf numFmtId="0" fontId="1" fillId="0" borderId="2" xfId="0" applyFont="1" applyBorder="1" applyAlignment="1">
      <alignment horizontal="right"/>
    </xf>
    <xf numFmtId="0" fontId="0" fillId="0" borderId="4" xfId="0" applyBorder="1" applyAlignment="1">
      <alignment horizontal="right"/>
    </xf>
    <xf numFmtId="4" fontId="2" fillId="0" borderId="4" xfId="0" applyNumberFormat="1" applyFont="1" applyBorder="1" applyAlignment="1">
      <alignment horizontal="right"/>
    </xf>
    <xf numFmtId="4" fontId="1" fillId="0" borderId="0" xfId="0" applyNumberFormat="1" applyFont="1" applyAlignment="1">
      <alignment horizontal="right"/>
    </xf>
    <xf numFmtId="0" fontId="0" fillId="3" borderId="2" xfId="0" applyFill="1" applyBorder="1" applyAlignment="1" applyProtection="1">
      <alignment horizontal="right"/>
      <protection locked="0"/>
    </xf>
    <xf numFmtId="0" fontId="4" fillId="0" borderId="2" xfId="0" applyFont="1" applyBorder="1" applyAlignment="1">
      <alignment horizontal="right"/>
    </xf>
    <xf numFmtId="49" fontId="6" fillId="0" borderId="2" xfId="0" applyNumberFormat="1" applyFont="1" applyBorder="1" applyAlignment="1">
      <alignment horizontal="left"/>
    </xf>
    <xf numFmtId="4" fontId="6" fillId="0" borderId="2" xfId="0" applyNumberFormat="1" applyFont="1" applyBorder="1" applyAlignment="1">
      <alignment horizontal="right"/>
    </xf>
    <xf numFmtId="0" fontId="0" fillId="0" borderId="5" xfId="0" applyBorder="1" applyAlignment="1">
      <alignment horizontal="right"/>
    </xf>
    <xf numFmtId="9" fontId="6" fillId="3" borderId="2" xfId="1" applyFont="1" applyFill="1" applyBorder="1" applyAlignment="1" applyProtection="1">
      <alignment horizontal="right"/>
      <protection locked="0"/>
    </xf>
    <xf numFmtId="49" fontId="6" fillId="0" borderId="4" xfId="0" applyNumberFormat="1" applyFont="1" applyBorder="1" applyAlignment="1">
      <alignment horizontal="left"/>
    </xf>
    <xf numFmtId="4" fontId="2" fillId="0" borderId="2" xfId="0" applyNumberFormat="1" applyFont="1" applyBorder="1" applyAlignment="1">
      <alignment horizontal="right"/>
    </xf>
    <xf numFmtId="0" fontId="3" fillId="0" borderId="1" xfId="0" applyFont="1" applyBorder="1" applyAlignment="1">
      <alignment horizontal="right" wrapText="1" readingOrder="2"/>
    </xf>
    <xf numFmtId="0" fontId="3" fillId="0" borderId="2" xfId="0" applyFont="1" applyBorder="1" applyAlignment="1">
      <alignment horizontal="right" wrapText="1" readingOrder="2"/>
    </xf>
    <xf numFmtId="0" fontId="3" fillId="0" borderId="2" xfId="2" applyFont="1" applyBorder="1" applyAlignment="1">
      <alignment horizontal="right" wrapText="1" readingOrder="2"/>
    </xf>
    <xf numFmtId="0" fontId="3" fillId="3" borderId="2" xfId="2" applyFont="1" applyFill="1" applyBorder="1" applyAlignment="1" applyProtection="1">
      <alignment horizontal="right" wrapText="1" readingOrder="2"/>
      <protection locked="0"/>
    </xf>
    <xf numFmtId="0" fontId="0" fillId="2" borderId="3" xfId="0" applyFill="1" applyBorder="1" applyAlignment="1">
      <alignment horizontal="right" wrapText="1" readingOrder="2"/>
    </xf>
    <xf numFmtId="0" fontId="0" fillId="0" borderId="2" xfId="0" applyBorder="1" applyAlignment="1">
      <alignment horizontal="left" wrapText="1" readingOrder="2"/>
    </xf>
    <xf numFmtId="0" fontId="1" fillId="0" borderId="2" xfId="0" applyFont="1" applyBorder="1" applyAlignment="1">
      <alignment horizontal="right" wrapText="1" readingOrder="2"/>
    </xf>
    <xf numFmtId="0" fontId="0" fillId="0" borderId="2" xfId="0" applyBorder="1" applyAlignment="1">
      <alignment horizontal="right" wrapText="1" readingOrder="2"/>
    </xf>
    <xf numFmtId="0" fontId="7" fillId="0" borderId="2" xfId="0" applyFont="1" applyBorder="1" applyAlignment="1">
      <alignment horizontal="right" wrapText="1" readingOrder="2"/>
    </xf>
    <xf numFmtId="0" fontId="0" fillId="0" borderId="0" xfId="0" applyAlignment="1">
      <alignment horizontal="right" wrapText="1" readingOrder="2"/>
    </xf>
    <xf numFmtId="0" fontId="6" fillId="0" borderId="2" xfId="0" applyFont="1" applyBorder="1" applyAlignment="1">
      <alignment horizontal="right" wrapText="1" readingOrder="2"/>
    </xf>
    <xf numFmtId="0" fontId="6" fillId="0" borderId="4" xfId="0" applyFont="1" applyBorder="1" applyAlignment="1">
      <alignment horizontal="right" wrapText="1" readingOrder="2"/>
    </xf>
  </cellXfs>
  <cellStyles count="3">
    <cellStyle name="Normal" xfId="0" builtinId="0"/>
    <cellStyle name="Normal 2" xfId="2" xr:uid="{0275A612-1DA3-4DCE-BC87-5BABDA11E8A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9526</xdr:colOff>
      <xdr:row>1</xdr:row>
      <xdr:rowOff>57151</xdr:rowOff>
    </xdr:from>
    <xdr:to>
      <xdr:col>5</xdr:col>
      <xdr:colOff>1080331</xdr:colOff>
      <xdr:row>4</xdr:row>
      <xdr:rowOff>209551</xdr:rowOff>
    </xdr:to>
    <xdr:pic>
      <xdr:nvPicPr>
        <xdr:cNvPr id="2" name="תמונה 1">
          <a:extLst>
            <a:ext uri="{FF2B5EF4-FFF2-40B4-BE49-F238E27FC236}">
              <a16:creationId xmlns:a16="http://schemas.microsoft.com/office/drawing/2014/main" id="{0B8F3BB5-5B32-B963-972D-1AF16EE205EB}"/>
            </a:ext>
          </a:extLst>
        </xdr:cNvPr>
        <xdr:cNvPicPr>
          <a:picLocks noChangeAspect="1"/>
        </xdr:cNvPicPr>
      </xdr:nvPicPr>
      <xdr:blipFill>
        <a:blip xmlns:r="http://schemas.openxmlformats.org/officeDocument/2006/relationships" r:embed="rId1"/>
        <a:srcRect/>
        <a:stretch>
          <a:fillRect/>
        </a:stretch>
      </xdr:blipFill>
      <xdr:spPr bwMode="auto">
        <a:xfrm>
          <a:off x="9984081944" y="247651"/>
          <a:ext cx="1070805" cy="952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143"/>
  <sheetViews>
    <sheetView rightToLeft="1" tabSelected="1" workbookViewId="0">
      <selection activeCell="B130" sqref="B130"/>
    </sheetView>
  </sheetViews>
  <sheetFormatPr defaultRowHeight="15" x14ac:dyDescent="0.25"/>
  <cols>
    <col min="1" max="1" width="13.140625" style="10" customWidth="1"/>
    <col min="2" max="2" width="70" style="45" customWidth="1"/>
    <col min="3" max="3" width="9.140625" style="3" customWidth="1"/>
    <col min="4" max="4" width="10.140625" style="17" bestFit="1" customWidth="1"/>
    <col min="5" max="5" width="9.140625" style="1" customWidth="1"/>
    <col min="6" max="6" width="17" style="17" customWidth="1"/>
    <col min="7" max="7" width="9.140625" style="17" customWidth="1"/>
  </cols>
  <sheetData>
    <row r="2" spans="1:7" ht="21" x14ac:dyDescent="0.35">
      <c r="A2" s="11"/>
      <c r="B2" s="36" t="s">
        <v>0</v>
      </c>
      <c r="C2" s="5"/>
      <c r="D2" s="18"/>
      <c r="E2" s="22"/>
      <c r="F2" s="18"/>
    </row>
    <row r="3" spans="1:7" ht="21" x14ac:dyDescent="0.35">
      <c r="A3" s="12"/>
      <c r="B3" s="37" t="s">
        <v>263</v>
      </c>
      <c r="C3" s="6"/>
      <c r="D3" s="19"/>
      <c r="E3" s="23"/>
      <c r="F3" s="19"/>
    </row>
    <row r="4" spans="1:7" ht="21" x14ac:dyDescent="0.35">
      <c r="A4" s="12"/>
      <c r="B4" s="38" t="s">
        <v>264</v>
      </c>
      <c r="C4" s="6"/>
      <c r="D4" s="19"/>
      <c r="E4" s="23"/>
      <c r="F4" s="19"/>
    </row>
    <row r="5" spans="1:7" ht="21" x14ac:dyDescent="0.35">
      <c r="A5" s="12"/>
      <c r="B5" s="39" t="s">
        <v>265</v>
      </c>
      <c r="C5" s="6"/>
      <c r="D5" s="19"/>
      <c r="E5" s="23"/>
      <c r="F5" s="19"/>
    </row>
    <row r="6" spans="1:7" x14ac:dyDescent="0.25">
      <c r="A6" s="13" t="s">
        <v>1</v>
      </c>
      <c r="B6" s="40" t="s">
        <v>2</v>
      </c>
      <c r="C6" s="7" t="s">
        <v>3</v>
      </c>
      <c r="D6" s="16" t="s">
        <v>4</v>
      </c>
      <c r="E6" s="4" t="s">
        <v>5</v>
      </c>
      <c r="F6" s="16" t="s">
        <v>6</v>
      </c>
    </row>
    <row r="7" spans="1:7" s="2" customFormat="1" ht="15.75" x14ac:dyDescent="0.25">
      <c r="A7" s="14" t="s">
        <v>7</v>
      </c>
      <c r="B7" s="42" t="s">
        <v>7</v>
      </c>
      <c r="C7" s="8" t="s">
        <v>7</v>
      </c>
      <c r="D7" s="20" t="s">
        <v>7</v>
      </c>
      <c r="E7" s="24" t="s">
        <v>7</v>
      </c>
      <c r="F7" s="20" t="s">
        <v>7</v>
      </c>
      <c r="G7" s="27"/>
    </row>
    <row r="8" spans="1:7" x14ac:dyDescent="0.25">
      <c r="A8" s="12"/>
      <c r="B8" s="43"/>
      <c r="C8" s="6"/>
      <c r="D8" s="19"/>
      <c r="E8" s="23"/>
      <c r="F8" s="19"/>
    </row>
    <row r="9" spans="1:7" s="2" customFormat="1" ht="15.75" x14ac:dyDescent="0.25">
      <c r="A9" s="14" t="s">
        <v>8</v>
      </c>
      <c r="B9" s="42" t="s">
        <v>0</v>
      </c>
      <c r="C9" s="8" t="s">
        <v>7</v>
      </c>
      <c r="D9" s="20" t="s">
        <v>7</v>
      </c>
      <c r="E9" s="24" t="s">
        <v>7</v>
      </c>
      <c r="F9" s="20">
        <f>SUM(F10,F105,F130)</f>
        <v>200000</v>
      </c>
      <c r="G9" s="27"/>
    </row>
    <row r="10" spans="1:7" s="2" customFormat="1" ht="15.75" x14ac:dyDescent="0.25">
      <c r="A10" s="14" t="s">
        <v>9</v>
      </c>
      <c r="B10" s="42" t="s">
        <v>10</v>
      </c>
      <c r="C10" s="8" t="s">
        <v>7</v>
      </c>
      <c r="D10" s="20" t="s">
        <v>7</v>
      </c>
      <c r="E10" s="24" t="s">
        <v>7</v>
      </c>
      <c r="F10" s="20">
        <f>SUM(F11,F28,F38,F40,F45,F85)</f>
        <v>0</v>
      </c>
      <c r="G10" s="27"/>
    </row>
    <row r="11" spans="1:7" s="2" customFormat="1" ht="15.75" x14ac:dyDescent="0.25">
      <c r="A11" s="14" t="s">
        <v>11</v>
      </c>
      <c r="B11" s="42" t="s">
        <v>12</v>
      </c>
      <c r="C11" s="8" t="s">
        <v>7</v>
      </c>
      <c r="D11" s="20" t="s">
        <v>7</v>
      </c>
      <c r="E11" s="24" t="s">
        <v>7</v>
      </c>
      <c r="F11" s="20">
        <f>SUM(F12:F27)</f>
        <v>0</v>
      </c>
      <c r="G11" s="27"/>
    </row>
    <row r="12" spans="1:7" ht="30" x14ac:dyDescent="0.25">
      <c r="A12" s="15" t="s">
        <v>13</v>
      </c>
      <c r="B12" s="43" t="s">
        <v>14</v>
      </c>
      <c r="C12" s="6" t="s">
        <v>15</v>
      </c>
      <c r="D12" s="19">
        <v>10</v>
      </c>
      <c r="E12" s="28"/>
      <c r="F12" s="19">
        <f>D12*E12</f>
        <v>0</v>
      </c>
    </row>
    <row r="13" spans="1:7" x14ac:dyDescent="0.25">
      <c r="A13" s="15" t="s">
        <v>16</v>
      </c>
      <c r="B13" s="43" t="s">
        <v>17</v>
      </c>
      <c r="C13" s="6" t="s">
        <v>18</v>
      </c>
      <c r="D13" s="19"/>
      <c r="E13" s="23"/>
      <c r="F13" s="19"/>
    </row>
    <row r="14" spans="1:7" ht="30" x14ac:dyDescent="0.25">
      <c r="A14" s="15" t="s">
        <v>16</v>
      </c>
      <c r="B14" s="43" t="s">
        <v>19</v>
      </c>
      <c r="C14" s="6" t="s">
        <v>15</v>
      </c>
      <c r="D14" s="19">
        <v>100</v>
      </c>
      <c r="E14" s="28"/>
      <c r="F14" s="19">
        <f>D14*E14</f>
        <v>0</v>
      </c>
    </row>
    <row r="15" spans="1:7" ht="30" x14ac:dyDescent="0.25">
      <c r="A15" s="15" t="s">
        <v>20</v>
      </c>
      <c r="B15" s="43" t="s">
        <v>21</v>
      </c>
      <c r="C15" s="6" t="s">
        <v>15</v>
      </c>
      <c r="D15" s="19">
        <v>100</v>
      </c>
      <c r="E15" s="28"/>
      <c r="F15" s="19">
        <f>D15*E15</f>
        <v>0</v>
      </c>
    </row>
    <row r="16" spans="1:7" x14ac:dyDescent="0.25">
      <c r="A16" s="15" t="s">
        <v>22</v>
      </c>
      <c r="B16" s="43" t="s">
        <v>23</v>
      </c>
      <c r="C16" s="6" t="s">
        <v>18</v>
      </c>
      <c r="D16" s="19"/>
      <c r="E16" s="23"/>
      <c r="F16" s="19"/>
    </row>
    <row r="17" spans="1:7" ht="30" x14ac:dyDescent="0.25">
      <c r="A17" s="15" t="s">
        <v>24</v>
      </c>
      <c r="B17" s="43" t="s">
        <v>25</v>
      </c>
      <c r="C17" s="6" t="s">
        <v>15</v>
      </c>
      <c r="D17" s="19">
        <v>20</v>
      </c>
      <c r="E17" s="28"/>
      <c r="F17" s="19">
        <f>D17*E17</f>
        <v>0</v>
      </c>
    </row>
    <row r="18" spans="1:7" x14ac:dyDescent="0.25">
      <c r="A18" s="15" t="s">
        <v>26</v>
      </c>
      <c r="B18" s="43" t="s">
        <v>27</v>
      </c>
      <c r="C18" s="6" t="s">
        <v>18</v>
      </c>
      <c r="D18" s="19"/>
      <c r="E18" s="23"/>
      <c r="F18" s="19"/>
    </row>
    <row r="19" spans="1:7" ht="30" x14ac:dyDescent="0.25">
      <c r="A19" s="15" t="s">
        <v>26</v>
      </c>
      <c r="B19" s="43" t="s">
        <v>28</v>
      </c>
      <c r="C19" s="6" t="s">
        <v>3</v>
      </c>
      <c r="D19" s="19">
        <v>1</v>
      </c>
      <c r="E19" s="28"/>
      <c r="F19" s="19">
        <f>D19*E19</f>
        <v>0</v>
      </c>
    </row>
    <row r="20" spans="1:7" ht="30" x14ac:dyDescent="0.25">
      <c r="A20" s="15" t="s">
        <v>29</v>
      </c>
      <c r="B20" s="43" t="s">
        <v>30</v>
      </c>
      <c r="C20" s="6" t="s">
        <v>3</v>
      </c>
      <c r="D20" s="19">
        <v>2</v>
      </c>
      <c r="E20" s="28"/>
      <c r="F20" s="19">
        <f>D20*E20</f>
        <v>0</v>
      </c>
    </row>
    <row r="21" spans="1:7" ht="30" x14ac:dyDescent="0.25">
      <c r="A21" s="15" t="s">
        <v>31</v>
      </c>
      <c r="B21" s="43" t="s">
        <v>32</v>
      </c>
      <c r="C21" s="6" t="s">
        <v>3</v>
      </c>
      <c r="D21" s="19">
        <v>4</v>
      </c>
      <c r="E21" s="28"/>
      <c r="F21" s="19">
        <f>D21*E21</f>
        <v>0</v>
      </c>
    </row>
    <row r="22" spans="1:7" x14ac:dyDescent="0.25">
      <c r="A22" s="15" t="s">
        <v>33</v>
      </c>
      <c r="B22" s="43" t="s">
        <v>34</v>
      </c>
      <c r="C22" s="6" t="s">
        <v>18</v>
      </c>
      <c r="D22" s="19"/>
      <c r="E22" s="23"/>
      <c r="F22" s="19"/>
    </row>
    <row r="23" spans="1:7" ht="30" x14ac:dyDescent="0.25">
      <c r="A23" s="15" t="s">
        <v>35</v>
      </c>
      <c r="B23" s="43" t="s">
        <v>36</v>
      </c>
      <c r="C23" s="6" t="s">
        <v>15</v>
      </c>
      <c r="D23" s="19">
        <v>50</v>
      </c>
      <c r="E23" s="28"/>
      <c r="F23" s="19">
        <f>D23*E23</f>
        <v>0</v>
      </c>
    </row>
    <row r="24" spans="1:7" ht="30" x14ac:dyDescent="0.25">
      <c r="A24" s="15" t="s">
        <v>37</v>
      </c>
      <c r="B24" s="43" t="s">
        <v>38</v>
      </c>
      <c r="C24" s="6" t="s">
        <v>39</v>
      </c>
      <c r="D24" s="19">
        <v>20</v>
      </c>
      <c r="E24" s="28"/>
      <c r="F24" s="19">
        <f>D24*E24</f>
        <v>0</v>
      </c>
    </row>
    <row r="25" spans="1:7" ht="30" x14ac:dyDescent="0.25">
      <c r="A25" s="15" t="s">
        <v>40</v>
      </c>
      <c r="B25" s="43" t="s">
        <v>41</v>
      </c>
      <c r="C25" s="6" t="s">
        <v>3</v>
      </c>
      <c r="D25" s="19">
        <v>5</v>
      </c>
      <c r="E25" s="28"/>
      <c r="F25" s="19">
        <f>D25*E25</f>
        <v>0</v>
      </c>
    </row>
    <row r="26" spans="1:7" x14ac:dyDescent="0.25">
      <c r="A26" s="15" t="s">
        <v>42</v>
      </c>
      <c r="B26" s="43" t="s">
        <v>43</v>
      </c>
      <c r="C26" s="6" t="s">
        <v>18</v>
      </c>
      <c r="D26" s="19"/>
      <c r="E26" s="23"/>
      <c r="F26" s="19"/>
    </row>
    <row r="27" spans="1:7" ht="30" x14ac:dyDescent="0.25">
      <c r="A27" s="15" t="s">
        <v>44</v>
      </c>
      <c r="B27" s="43" t="s">
        <v>45</v>
      </c>
      <c r="C27" s="6" t="s">
        <v>3</v>
      </c>
      <c r="D27" s="19">
        <v>1</v>
      </c>
      <c r="E27" s="28"/>
      <c r="F27" s="19">
        <f>D27*E27</f>
        <v>0</v>
      </c>
    </row>
    <row r="28" spans="1:7" s="2" customFormat="1" ht="15.75" x14ac:dyDescent="0.25">
      <c r="A28" s="14" t="s">
        <v>46</v>
      </c>
      <c r="B28" s="42" t="s">
        <v>47</v>
      </c>
      <c r="C28" s="8" t="s">
        <v>7</v>
      </c>
      <c r="D28" s="20" t="s">
        <v>7</v>
      </c>
      <c r="E28" s="24" t="s">
        <v>7</v>
      </c>
      <c r="F28" s="20">
        <f>SUM(F29:F37)</f>
        <v>0</v>
      </c>
      <c r="G28" s="27"/>
    </row>
    <row r="29" spans="1:7" x14ac:dyDescent="0.25">
      <c r="A29" s="15" t="s">
        <v>48</v>
      </c>
      <c r="B29" s="43" t="s">
        <v>49</v>
      </c>
      <c r="C29" s="6" t="s">
        <v>18</v>
      </c>
      <c r="D29" s="19"/>
      <c r="E29" s="23"/>
      <c r="F29" s="19"/>
    </row>
    <row r="30" spans="1:7" ht="45" x14ac:dyDescent="0.25">
      <c r="A30" s="15" t="s">
        <v>50</v>
      </c>
      <c r="B30" s="43" t="s">
        <v>51</v>
      </c>
      <c r="C30" s="6" t="s">
        <v>15</v>
      </c>
      <c r="D30" s="19">
        <v>20</v>
      </c>
      <c r="E30" s="28"/>
      <c r="F30" s="19">
        <f>D30*E30</f>
        <v>0</v>
      </c>
    </row>
    <row r="31" spans="1:7" x14ac:dyDescent="0.25">
      <c r="A31" s="15" t="s">
        <v>52</v>
      </c>
      <c r="B31" s="43" t="s">
        <v>53</v>
      </c>
      <c r="C31" s="6" t="s">
        <v>18</v>
      </c>
      <c r="D31" s="19"/>
      <c r="E31" s="23"/>
      <c r="F31" s="19"/>
    </row>
    <row r="32" spans="1:7" ht="30" x14ac:dyDescent="0.25">
      <c r="A32" s="15" t="s">
        <v>54</v>
      </c>
      <c r="B32" s="43" t="s">
        <v>55</v>
      </c>
      <c r="C32" s="6" t="s">
        <v>15</v>
      </c>
      <c r="D32" s="19">
        <v>100</v>
      </c>
      <c r="E32" s="28"/>
      <c r="F32" s="19">
        <f>D32*E32</f>
        <v>0</v>
      </c>
    </row>
    <row r="33" spans="1:7" x14ac:dyDescent="0.25">
      <c r="A33" s="15" t="s">
        <v>56</v>
      </c>
      <c r="B33" s="43" t="s">
        <v>57</v>
      </c>
      <c r="C33" s="6" t="s">
        <v>18</v>
      </c>
      <c r="D33" s="19"/>
      <c r="E33" s="23"/>
      <c r="F33" s="19"/>
    </row>
    <row r="34" spans="1:7" ht="45" x14ac:dyDescent="0.25">
      <c r="A34" s="15" t="s">
        <v>58</v>
      </c>
      <c r="B34" s="43" t="s">
        <v>59</v>
      </c>
      <c r="C34" s="6" t="s">
        <v>15</v>
      </c>
      <c r="D34" s="19">
        <v>100</v>
      </c>
      <c r="E34" s="28"/>
      <c r="F34" s="19">
        <f>D34*E34</f>
        <v>0</v>
      </c>
    </row>
    <row r="35" spans="1:7" ht="30" x14ac:dyDescent="0.25">
      <c r="A35" s="15" t="s">
        <v>60</v>
      </c>
      <c r="B35" s="43" t="s">
        <v>61</v>
      </c>
      <c r="C35" s="6" t="s">
        <v>15</v>
      </c>
      <c r="D35" s="19">
        <v>100</v>
      </c>
      <c r="E35" s="28"/>
      <c r="F35" s="19">
        <f>D35*E35</f>
        <v>0</v>
      </c>
    </row>
    <row r="36" spans="1:7" x14ac:dyDescent="0.25">
      <c r="A36" s="15" t="s">
        <v>62</v>
      </c>
      <c r="B36" s="43" t="s">
        <v>63</v>
      </c>
      <c r="C36" s="6" t="s">
        <v>18</v>
      </c>
      <c r="D36" s="19"/>
      <c r="E36" s="23"/>
      <c r="F36" s="19"/>
    </row>
    <row r="37" spans="1:7" ht="30" x14ac:dyDescent="0.25">
      <c r="A37" s="15" t="s">
        <v>64</v>
      </c>
      <c r="B37" s="43" t="s">
        <v>65</v>
      </c>
      <c r="C37" s="6" t="s">
        <v>15</v>
      </c>
      <c r="D37" s="19">
        <v>50</v>
      </c>
      <c r="E37" s="28"/>
      <c r="F37" s="19">
        <f>D37*E37</f>
        <v>0</v>
      </c>
    </row>
    <row r="38" spans="1:7" s="2" customFormat="1" ht="15.75" x14ac:dyDescent="0.25">
      <c r="A38" s="14" t="s">
        <v>66</v>
      </c>
      <c r="B38" s="42" t="s">
        <v>67</v>
      </c>
      <c r="C38" s="8" t="s">
        <v>7</v>
      </c>
      <c r="D38" s="20" t="s">
        <v>7</v>
      </c>
      <c r="E38" s="24" t="s">
        <v>7</v>
      </c>
      <c r="F38" s="20">
        <f>F39</f>
        <v>0</v>
      </c>
      <c r="G38" s="27"/>
    </row>
    <row r="39" spans="1:7" ht="30" x14ac:dyDescent="0.25">
      <c r="A39" s="15" t="s">
        <v>68</v>
      </c>
      <c r="B39" s="43" t="s">
        <v>69</v>
      </c>
      <c r="C39" s="6" t="s">
        <v>70</v>
      </c>
      <c r="D39" s="19">
        <v>6</v>
      </c>
      <c r="E39" s="28"/>
      <c r="F39" s="19">
        <f>D39*E39</f>
        <v>0</v>
      </c>
    </row>
    <row r="40" spans="1:7" s="2" customFormat="1" ht="15.75" x14ac:dyDescent="0.25">
      <c r="A40" s="14" t="s">
        <v>71</v>
      </c>
      <c r="B40" s="42" t="s">
        <v>72</v>
      </c>
      <c r="C40" s="8" t="s">
        <v>7</v>
      </c>
      <c r="D40" s="20" t="s">
        <v>7</v>
      </c>
      <c r="E40" s="24" t="s">
        <v>7</v>
      </c>
      <c r="F40" s="20">
        <f>SUM(F41:F44)</f>
        <v>0</v>
      </c>
      <c r="G40" s="27"/>
    </row>
    <row r="41" spans="1:7" ht="30" x14ac:dyDescent="0.25">
      <c r="A41" s="15" t="s">
        <v>73</v>
      </c>
      <c r="B41" s="43" t="s">
        <v>74</v>
      </c>
      <c r="C41" s="6" t="s">
        <v>18</v>
      </c>
      <c r="D41" s="19"/>
      <c r="E41" s="23"/>
      <c r="F41" s="19"/>
    </row>
    <row r="42" spans="1:7" x14ac:dyDescent="0.25">
      <c r="A42" s="15" t="s">
        <v>75</v>
      </c>
      <c r="B42" s="43" t="s">
        <v>76</v>
      </c>
      <c r="C42" s="6" t="s">
        <v>77</v>
      </c>
      <c r="D42" s="19">
        <v>2</v>
      </c>
      <c r="E42" s="28"/>
      <c r="F42" s="19">
        <f t="shared" ref="F42:F44" si="0">D42*E42</f>
        <v>0</v>
      </c>
    </row>
    <row r="43" spans="1:7" ht="45" x14ac:dyDescent="0.25">
      <c r="A43" s="15" t="s">
        <v>78</v>
      </c>
      <c r="B43" s="43" t="s">
        <v>79</v>
      </c>
      <c r="C43" s="6" t="s">
        <v>77</v>
      </c>
      <c r="D43" s="19">
        <v>2</v>
      </c>
      <c r="E43" s="28"/>
      <c r="F43" s="19">
        <f t="shared" si="0"/>
        <v>0</v>
      </c>
    </row>
    <row r="44" spans="1:7" ht="30" x14ac:dyDescent="0.25">
      <c r="A44" s="15" t="s">
        <v>80</v>
      </c>
      <c r="B44" s="43" t="s">
        <v>81</v>
      </c>
      <c r="C44" s="6" t="s">
        <v>3</v>
      </c>
      <c r="D44" s="19">
        <v>2</v>
      </c>
      <c r="E44" s="28"/>
      <c r="F44" s="19">
        <f t="shared" si="0"/>
        <v>0</v>
      </c>
    </row>
    <row r="45" spans="1:7" s="2" customFormat="1" ht="15.75" x14ac:dyDescent="0.25">
      <c r="A45" s="14" t="s">
        <v>82</v>
      </c>
      <c r="B45" s="42" t="s">
        <v>83</v>
      </c>
      <c r="C45" s="8" t="s">
        <v>7</v>
      </c>
      <c r="D45" s="20" t="s">
        <v>7</v>
      </c>
      <c r="E45" s="24" t="s">
        <v>7</v>
      </c>
      <c r="F45" s="20">
        <f>SUM(F46:F84)</f>
        <v>0</v>
      </c>
      <c r="G45" s="27"/>
    </row>
    <row r="46" spans="1:7" ht="45" x14ac:dyDescent="0.25">
      <c r="A46" s="15" t="s">
        <v>84</v>
      </c>
      <c r="B46" s="43" t="s">
        <v>85</v>
      </c>
      <c r="C46" s="6" t="s">
        <v>3</v>
      </c>
      <c r="D46" s="19">
        <v>2</v>
      </c>
      <c r="E46" s="28"/>
      <c r="F46" s="19">
        <f t="shared" ref="F46:F48" si="1">D46*E46</f>
        <v>0</v>
      </c>
    </row>
    <row r="47" spans="1:7" x14ac:dyDescent="0.25">
      <c r="A47" s="15" t="s">
        <v>86</v>
      </c>
      <c r="B47" s="43" t="s">
        <v>87</v>
      </c>
      <c r="C47" s="6" t="s">
        <v>3</v>
      </c>
      <c r="D47" s="19">
        <v>4</v>
      </c>
      <c r="E47" s="28"/>
      <c r="F47" s="19">
        <f t="shared" si="1"/>
        <v>0</v>
      </c>
    </row>
    <row r="48" spans="1:7" x14ac:dyDescent="0.25">
      <c r="A48" s="15" t="s">
        <v>88</v>
      </c>
      <c r="B48" s="43" t="s">
        <v>89</v>
      </c>
      <c r="C48" s="6" t="s">
        <v>3</v>
      </c>
      <c r="D48" s="19">
        <v>2</v>
      </c>
      <c r="E48" s="28"/>
      <c r="F48" s="19">
        <f t="shared" si="1"/>
        <v>0</v>
      </c>
    </row>
    <row r="49" spans="1:6" x14ac:dyDescent="0.25">
      <c r="A49" s="15" t="s">
        <v>90</v>
      </c>
      <c r="B49" s="43" t="s">
        <v>91</v>
      </c>
      <c r="C49" s="6" t="s">
        <v>18</v>
      </c>
      <c r="D49" s="19"/>
      <c r="E49" s="23"/>
      <c r="F49" s="19"/>
    </row>
    <row r="50" spans="1:6" ht="30" x14ac:dyDescent="0.25">
      <c r="A50" s="15" t="s">
        <v>92</v>
      </c>
      <c r="B50" s="43" t="s">
        <v>93</v>
      </c>
      <c r="C50" s="6" t="s">
        <v>3</v>
      </c>
      <c r="D50" s="19">
        <v>2</v>
      </c>
      <c r="E50" s="28"/>
      <c r="F50" s="19">
        <f>D50*E50</f>
        <v>0</v>
      </c>
    </row>
    <row r="51" spans="1:6" x14ac:dyDescent="0.25">
      <c r="A51" s="15" t="s">
        <v>94</v>
      </c>
      <c r="B51" s="43" t="s">
        <v>95</v>
      </c>
      <c r="C51" s="6" t="s">
        <v>18</v>
      </c>
      <c r="D51" s="19"/>
      <c r="E51" s="23"/>
      <c r="F51" s="19"/>
    </row>
    <row r="52" spans="1:6" ht="30" x14ac:dyDescent="0.25">
      <c r="A52" s="15" t="s">
        <v>96</v>
      </c>
      <c r="B52" s="43" t="s">
        <v>97</v>
      </c>
      <c r="C52" s="6" t="s">
        <v>3</v>
      </c>
      <c r="D52" s="19">
        <v>4</v>
      </c>
      <c r="E52" s="28"/>
      <c r="F52" s="19">
        <f t="shared" ref="F52:F53" si="2">D52*E52</f>
        <v>0</v>
      </c>
    </row>
    <row r="53" spans="1:6" ht="30" x14ac:dyDescent="0.25">
      <c r="A53" s="15" t="s">
        <v>98</v>
      </c>
      <c r="B53" s="43" t="s">
        <v>99</v>
      </c>
      <c r="C53" s="6" t="s">
        <v>3</v>
      </c>
      <c r="D53" s="19">
        <v>2</v>
      </c>
      <c r="E53" s="28"/>
      <c r="F53" s="19">
        <f t="shared" si="2"/>
        <v>0</v>
      </c>
    </row>
    <row r="54" spans="1:6" x14ac:dyDescent="0.25">
      <c r="A54" s="15" t="s">
        <v>100</v>
      </c>
      <c r="B54" s="43" t="s">
        <v>101</v>
      </c>
      <c r="C54" s="6" t="s">
        <v>18</v>
      </c>
      <c r="D54" s="19"/>
      <c r="E54" s="23"/>
      <c r="F54" s="19"/>
    </row>
    <row r="55" spans="1:6" x14ac:dyDescent="0.25">
      <c r="A55" s="15" t="s">
        <v>102</v>
      </c>
      <c r="B55" s="43" t="s">
        <v>103</v>
      </c>
      <c r="C55" s="6" t="s">
        <v>3</v>
      </c>
      <c r="D55" s="19">
        <v>2</v>
      </c>
      <c r="E55" s="28"/>
      <c r="F55" s="19">
        <f t="shared" ref="F55:F59" si="3">D55*E55</f>
        <v>0</v>
      </c>
    </row>
    <row r="56" spans="1:6" x14ac:dyDescent="0.25">
      <c r="A56" s="15" t="s">
        <v>104</v>
      </c>
      <c r="B56" s="43" t="s">
        <v>105</v>
      </c>
      <c r="C56" s="6" t="s">
        <v>3</v>
      </c>
      <c r="D56" s="19">
        <v>4</v>
      </c>
      <c r="E56" s="28"/>
      <c r="F56" s="19">
        <f t="shared" si="3"/>
        <v>0</v>
      </c>
    </row>
    <row r="57" spans="1:6" x14ac:dyDescent="0.25">
      <c r="A57" s="15" t="s">
        <v>106</v>
      </c>
      <c r="B57" s="43" t="s">
        <v>107</v>
      </c>
      <c r="C57" s="6" t="s">
        <v>3</v>
      </c>
      <c r="D57" s="19">
        <v>2</v>
      </c>
      <c r="E57" s="28"/>
      <c r="F57" s="19">
        <f t="shared" si="3"/>
        <v>0</v>
      </c>
    </row>
    <row r="58" spans="1:6" x14ac:dyDescent="0.25">
      <c r="A58" s="15" t="s">
        <v>108</v>
      </c>
      <c r="B58" s="43" t="s">
        <v>109</v>
      </c>
      <c r="C58" s="6" t="s">
        <v>3</v>
      </c>
      <c r="D58" s="19">
        <v>10</v>
      </c>
      <c r="E58" s="28"/>
      <c r="F58" s="19">
        <f t="shared" si="3"/>
        <v>0</v>
      </c>
    </row>
    <row r="59" spans="1:6" x14ac:dyDescent="0.25">
      <c r="A59" s="15" t="s">
        <v>110</v>
      </c>
      <c r="B59" s="43" t="s">
        <v>111</v>
      </c>
      <c r="C59" s="6" t="s">
        <v>3</v>
      </c>
      <c r="D59" s="19">
        <v>6</v>
      </c>
      <c r="E59" s="28"/>
      <c r="F59" s="19">
        <f t="shared" si="3"/>
        <v>0</v>
      </c>
    </row>
    <row r="60" spans="1:6" x14ac:dyDescent="0.25">
      <c r="A60" s="15" t="s">
        <v>112</v>
      </c>
      <c r="B60" s="43" t="s">
        <v>113</v>
      </c>
      <c r="C60" s="6" t="s">
        <v>18</v>
      </c>
      <c r="D60" s="19"/>
      <c r="E60" s="23"/>
      <c r="F60" s="19"/>
    </row>
    <row r="61" spans="1:6" ht="30" x14ac:dyDescent="0.25">
      <c r="A61" s="15" t="s">
        <v>112</v>
      </c>
      <c r="B61" s="43" t="s">
        <v>114</v>
      </c>
      <c r="C61" s="6" t="s">
        <v>3</v>
      </c>
      <c r="D61" s="19">
        <v>2</v>
      </c>
      <c r="E61" s="28"/>
      <c r="F61" s="19">
        <f t="shared" ref="F61:F66" si="4">D61*E61</f>
        <v>0</v>
      </c>
    </row>
    <row r="62" spans="1:6" x14ac:dyDescent="0.25">
      <c r="A62" s="15" t="s">
        <v>115</v>
      </c>
      <c r="B62" s="43" t="s">
        <v>116</v>
      </c>
      <c r="C62" s="6" t="s">
        <v>3</v>
      </c>
      <c r="D62" s="19">
        <v>2</v>
      </c>
      <c r="E62" s="28"/>
      <c r="F62" s="19">
        <f t="shared" si="4"/>
        <v>0</v>
      </c>
    </row>
    <row r="63" spans="1:6" x14ac:dyDescent="0.25">
      <c r="A63" s="15" t="s">
        <v>117</v>
      </c>
      <c r="B63" s="43" t="s">
        <v>118</v>
      </c>
      <c r="C63" s="6" t="s">
        <v>3</v>
      </c>
      <c r="D63" s="19">
        <v>10</v>
      </c>
      <c r="E63" s="28"/>
      <c r="F63" s="19">
        <f t="shared" si="4"/>
        <v>0</v>
      </c>
    </row>
    <row r="64" spans="1:6" x14ac:dyDescent="0.25">
      <c r="A64" s="15" t="s">
        <v>119</v>
      </c>
      <c r="B64" s="43" t="s">
        <v>120</v>
      </c>
      <c r="C64" s="6" t="s">
        <v>3</v>
      </c>
      <c r="D64" s="19">
        <v>10</v>
      </c>
      <c r="E64" s="28"/>
      <c r="F64" s="19">
        <f t="shared" si="4"/>
        <v>0</v>
      </c>
    </row>
    <row r="65" spans="1:6" x14ac:dyDescent="0.25">
      <c r="A65" s="15" t="s">
        <v>121</v>
      </c>
      <c r="B65" s="43" t="s">
        <v>122</v>
      </c>
      <c r="C65" s="6" t="s">
        <v>3</v>
      </c>
      <c r="D65" s="19">
        <v>2</v>
      </c>
      <c r="E65" s="28"/>
      <c r="F65" s="19">
        <f t="shared" si="4"/>
        <v>0</v>
      </c>
    </row>
    <row r="66" spans="1:6" x14ac:dyDescent="0.25">
      <c r="A66" s="15" t="s">
        <v>123</v>
      </c>
      <c r="B66" s="43" t="s">
        <v>124</v>
      </c>
      <c r="C66" s="6" t="s">
        <v>3</v>
      </c>
      <c r="D66" s="19">
        <v>2</v>
      </c>
      <c r="E66" s="28"/>
      <c r="F66" s="19">
        <f t="shared" si="4"/>
        <v>0</v>
      </c>
    </row>
    <row r="67" spans="1:6" x14ac:dyDescent="0.25">
      <c r="A67" s="15" t="s">
        <v>125</v>
      </c>
      <c r="B67" s="43" t="s">
        <v>126</v>
      </c>
      <c r="C67" s="6" t="s">
        <v>18</v>
      </c>
      <c r="D67" s="19"/>
      <c r="E67" s="23"/>
      <c r="F67" s="19"/>
    </row>
    <row r="68" spans="1:6" ht="45" x14ac:dyDescent="0.25">
      <c r="A68" s="15" t="s">
        <v>125</v>
      </c>
      <c r="B68" s="43" t="s">
        <v>127</v>
      </c>
      <c r="C68" s="6" t="s">
        <v>77</v>
      </c>
      <c r="D68" s="19">
        <v>2</v>
      </c>
      <c r="E68" s="28"/>
      <c r="F68" s="19">
        <f>D68*E68</f>
        <v>0</v>
      </c>
    </row>
    <row r="69" spans="1:6" x14ac:dyDescent="0.25">
      <c r="A69" s="15" t="s">
        <v>128</v>
      </c>
      <c r="B69" s="43" t="s">
        <v>129</v>
      </c>
      <c r="C69" s="6" t="s">
        <v>18</v>
      </c>
      <c r="D69" s="19"/>
      <c r="E69" s="23"/>
      <c r="F69" s="19"/>
    </row>
    <row r="70" spans="1:6" x14ac:dyDescent="0.25">
      <c r="A70" s="15" t="s">
        <v>130</v>
      </c>
      <c r="B70" s="43" t="s">
        <v>131</v>
      </c>
      <c r="C70" s="6" t="s">
        <v>3</v>
      </c>
      <c r="D70" s="19">
        <v>2</v>
      </c>
      <c r="E70" s="28"/>
      <c r="F70" s="19">
        <f t="shared" ref="F70:F73" si="5">D70*E70</f>
        <v>0</v>
      </c>
    </row>
    <row r="71" spans="1:6" ht="30" x14ac:dyDescent="0.25">
      <c r="A71" s="15" t="s">
        <v>132</v>
      </c>
      <c r="B71" s="43" t="s">
        <v>133</v>
      </c>
      <c r="C71" s="6" t="s">
        <v>3</v>
      </c>
      <c r="D71" s="19">
        <v>2</v>
      </c>
      <c r="E71" s="28"/>
      <c r="F71" s="19">
        <f t="shared" si="5"/>
        <v>0</v>
      </c>
    </row>
    <row r="72" spans="1:6" x14ac:dyDescent="0.25">
      <c r="A72" s="15" t="s">
        <v>134</v>
      </c>
      <c r="B72" s="43" t="s">
        <v>135</v>
      </c>
      <c r="C72" s="6" t="s">
        <v>3</v>
      </c>
      <c r="D72" s="19">
        <v>2</v>
      </c>
      <c r="E72" s="28"/>
      <c r="F72" s="19">
        <f t="shared" si="5"/>
        <v>0</v>
      </c>
    </row>
    <row r="73" spans="1:6" x14ac:dyDescent="0.25">
      <c r="A73" s="15" t="s">
        <v>136</v>
      </c>
      <c r="B73" s="43" t="s">
        <v>137</v>
      </c>
      <c r="C73" s="6" t="s">
        <v>3</v>
      </c>
      <c r="D73" s="19">
        <v>2</v>
      </c>
      <c r="E73" s="28"/>
      <c r="F73" s="19">
        <f t="shared" si="5"/>
        <v>0</v>
      </c>
    </row>
    <row r="74" spans="1:6" x14ac:dyDescent="0.25">
      <c r="A74" s="15" t="s">
        <v>138</v>
      </c>
      <c r="B74" s="43" t="s">
        <v>139</v>
      </c>
      <c r="C74" s="6" t="s">
        <v>18</v>
      </c>
      <c r="D74" s="19"/>
      <c r="E74" s="23"/>
      <c r="F74" s="19"/>
    </row>
    <row r="75" spans="1:6" ht="30" x14ac:dyDescent="0.25">
      <c r="A75" s="15" t="s">
        <v>140</v>
      </c>
      <c r="B75" s="43" t="s">
        <v>141</v>
      </c>
      <c r="C75" s="6" t="s">
        <v>77</v>
      </c>
      <c r="D75" s="19">
        <v>1</v>
      </c>
      <c r="E75" s="28"/>
      <c r="F75" s="19">
        <f t="shared" ref="F75:F79" si="6">D75*E75</f>
        <v>0</v>
      </c>
    </row>
    <row r="76" spans="1:6" ht="45" x14ac:dyDescent="0.25">
      <c r="A76" s="15" t="s">
        <v>142</v>
      </c>
      <c r="B76" s="43" t="s">
        <v>143</v>
      </c>
      <c r="C76" s="6" t="s">
        <v>77</v>
      </c>
      <c r="D76" s="19">
        <v>1</v>
      </c>
      <c r="E76" s="28"/>
      <c r="F76" s="19">
        <f t="shared" si="6"/>
        <v>0</v>
      </c>
    </row>
    <row r="77" spans="1:6" ht="30" x14ac:dyDescent="0.25">
      <c r="A77" s="15" t="s">
        <v>144</v>
      </c>
      <c r="B77" s="43" t="s">
        <v>145</v>
      </c>
      <c r="C77" s="6" t="s">
        <v>77</v>
      </c>
      <c r="D77" s="19">
        <v>1</v>
      </c>
      <c r="E77" s="28"/>
      <c r="F77" s="19">
        <f t="shared" si="6"/>
        <v>0</v>
      </c>
    </row>
    <row r="78" spans="1:6" ht="30" x14ac:dyDescent="0.25">
      <c r="A78" s="15" t="s">
        <v>146</v>
      </c>
      <c r="B78" s="43" t="s">
        <v>147</v>
      </c>
      <c r="C78" s="6" t="s">
        <v>77</v>
      </c>
      <c r="D78" s="19">
        <v>1</v>
      </c>
      <c r="E78" s="28"/>
      <c r="F78" s="19">
        <f t="shared" si="6"/>
        <v>0</v>
      </c>
    </row>
    <row r="79" spans="1:6" ht="30" x14ac:dyDescent="0.25">
      <c r="A79" s="15" t="s">
        <v>148</v>
      </c>
      <c r="B79" s="43" t="s">
        <v>149</v>
      </c>
      <c r="C79" s="6" t="s">
        <v>150</v>
      </c>
      <c r="D79" s="19">
        <v>2</v>
      </c>
      <c r="E79" s="28"/>
      <c r="F79" s="19">
        <f t="shared" si="6"/>
        <v>0</v>
      </c>
    </row>
    <row r="80" spans="1:6" x14ac:dyDescent="0.25">
      <c r="A80" s="15" t="s">
        <v>151</v>
      </c>
      <c r="B80" s="43" t="s">
        <v>152</v>
      </c>
      <c r="C80" s="6" t="s">
        <v>18</v>
      </c>
      <c r="D80" s="19"/>
      <c r="E80" s="23"/>
      <c r="F80" s="19"/>
    </row>
    <row r="81" spans="1:7" ht="30" x14ac:dyDescent="0.25">
      <c r="A81" s="15" t="s">
        <v>153</v>
      </c>
      <c r="B81" s="43" t="s">
        <v>154</v>
      </c>
      <c r="C81" s="6" t="s">
        <v>150</v>
      </c>
      <c r="D81" s="19">
        <v>2</v>
      </c>
      <c r="E81" s="28"/>
      <c r="F81" s="19">
        <f>D81*E81</f>
        <v>0</v>
      </c>
    </row>
    <row r="82" spans="1:7" x14ac:dyDescent="0.25">
      <c r="A82" s="15" t="s">
        <v>155</v>
      </c>
      <c r="B82" s="43" t="s">
        <v>156</v>
      </c>
      <c r="C82" s="6" t="s">
        <v>18</v>
      </c>
      <c r="D82" s="19"/>
      <c r="E82" s="23"/>
      <c r="F82" s="19"/>
    </row>
    <row r="83" spans="1:7" ht="45" x14ac:dyDescent="0.25">
      <c r="A83" s="15" t="s">
        <v>155</v>
      </c>
      <c r="B83" s="43" t="s">
        <v>157</v>
      </c>
      <c r="C83" s="6" t="s">
        <v>77</v>
      </c>
      <c r="D83" s="19">
        <v>1</v>
      </c>
      <c r="E83" s="28"/>
      <c r="F83" s="19">
        <f t="shared" ref="F83:F84" si="7">D83*E83</f>
        <v>0</v>
      </c>
    </row>
    <row r="84" spans="1:7" ht="30" x14ac:dyDescent="0.25">
      <c r="A84" s="15" t="s">
        <v>158</v>
      </c>
      <c r="B84" s="43" t="s">
        <v>159</v>
      </c>
      <c r="C84" s="6" t="s">
        <v>77</v>
      </c>
      <c r="D84" s="19">
        <v>2</v>
      </c>
      <c r="E84" s="28"/>
      <c r="F84" s="19">
        <f t="shared" si="7"/>
        <v>0</v>
      </c>
    </row>
    <row r="85" spans="1:7" s="2" customFormat="1" ht="15.75" x14ac:dyDescent="0.25">
      <c r="A85" s="14" t="s">
        <v>160</v>
      </c>
      <c r="B85" s="42" t="s">
        <v>161</v>
      </c>
      <c r="C85" s="8" t="s">
        <v>7</v>
      </c>
      <c r="D85" s="20" t="s">
        <v>7</v>
      </c>
      <c r="E85" s="24" t="s">
        <v>7</v>
      </c>
      <c r="F85" s="20">
        <f>SUM(F86:F104)</f>
        <v>0</v>
      </c>
      <c r="G85" s="27"/>
    </row>
    <row r="86" spans="1:7" ht="90" x14ac:dyDescent="0.25">
      <c r="A86" s="15" t="s">
        <v>162</v>
      </c>
      <c r="B86" s="43" t="s">
        <v>163</v>
      </c>
      <c r="C86" s="6" t="s">
        <v>18</v>
      </c>
      <c r="D86" s="19"/>
      <c r="E86" s="23"/>
      <c r="F86" s="19"/>
    </row>
    <row r="87" spans="1:7" ht="30" x14ac:dyDescent="0.25">
      <c r="A87" s="15" t="s">
        <v>162</v>
      </c>
      <c r="B87" s="43" t="s">
        <v>164</v>
      </c>
      <c r="C87" s="6" t="s">
        <v>18</v>
      </c>
      <c r="D87" s="19"/>
      <c r="E87" s="23"/>
      <c r="F87" s="19"/>
    </row>
    <row r="88" spans="1:7" ht="30" x14ac:dyDescent="0.25">
      <c r="A88" s="15" t="s">
        <v>162</v>
      </c>
      <c r="B88" s="43" t="s">
        <v>165</v>
      </c>
      <c r="C88" s="6" t="s">
        <v>18</v>
      </c>
      <c r="D88" s="19"/>
      <c r="E88" s="23"/>
      <c r="F88" s="19"/>
    </row>
    <row r="89" spans="1:7" x14ac:dyDescent="0.25">
      <c r="A89" s="15" t="s">
        <v>166</v>
      </c>
      <c r="B89" s="43" t="s">
        <v>167</v>
      </c>
      <c r="C89" s="6" t="s">
        <v>18</v>
      </c>
      <c r="D89" s="19"/>
      <c r="E89" s="23"/>
      <c r="F89" s="19"/>
    </row>
    <row r="90" spans="1:7" x14ac:dyDescent="0.25">
      <c r="A90" s="15" t="s">
        <v>166</v>
      </c>
      <c r="B90" s="43" t="s">
        <v>168</v>
      </c>
      <c r="C90" s="6" t="s">
        <v>3</v>
      </c>
      <c r="D90" s="19">
        <v>2</v>
      </c>
      <c r="E90" s="28"/>
      <c r="F90" s="19">
        <f>D90*E90</f>
        <v>0</v>
      </c>
    </row>
    <row r="91" spans="1:7" x14ac:dyDescent="0.25">
      <c r="A91" s="15" t="s">
        <v>169</v>
      </c>
      <c r="B91" s="43" t="s">
        <v>170</v>
      </c>
      <c r="C91" s="6" t="s">
        <v>18</v>
      </c>
      <c r="D91" s="19"/>
      <c r="E91" s="23"/>
      <c r="F91" s="19"/>
    </row>
    <row r="92" spans="1:7" ht="30" x14ac:dyDescent="0.25">
      <c r="A92" s="15" t="s">
        <v>171</v>
      </c>
      <c r="B92" s="43" t="s">
        <v>172</v>
      </c>
      <c r="C92" s="6" t="s">
        <v>77</v>
      </c>
      <c r="D92" s="19">
        <v>2</v>
      </c>
      <c r="E92" s="28"/>
      <c r="F92" s="19">
        <f>D92*E92</f>
        <v>0</v>
      </c>
    </row>
    <row r="93" spans="1:7" x14ac:dyDescent="0.25">
      <c r="A93" s="15" t="s">
        <v>173</v>
      </c>
      <c r="B93" s="43" t="s">
        <v>174</v>
      </c>
      <c r="C93" s="6" t="s">
        <v>18</v>
      </c>
      <c r="D93" s="19"/>
      <c r="E93" s="23"/>
      <c r="F93" s="19"/>
    </row>
    <row r="94" spans="1:7" ht="60" x14ac:dyDescent="0.25">
      <c r="A94" s="15" t="s">
        <v>173</v>
      </c>
      <c r="B94" s="43" t="s">
        <v>175</v>
      </c>
      <c r="C94" s="6" t="s">
        <v>3</v>
      </c>
      <c r="D94" s="19">
        <v>4</v>
      </c>
      <c r="E94" s="28"/>
      <c r="F94" s="19">
        <f>D94*E94</f>
        <v>0</v>
      </c>
    </row>
    <row r="95" spans="1:7" x14ac:dyDescent="0.25">
      <c r="A95" s="15" t="s">
        <v>176</v>
      </c>
      <c r="B95" s="43" t="s">
        <v>177</v>
      </c>
      <c r="C95" s="6" t="s">
        <v>18</v>
      </c>
      <c r="D95" s="19"/>
      <c r="E95" s="23"/>
      <c r="F95" s="19"/>
    </row>
    <row r="96" spans="1:7" ht="30" x14ac:dyDescent="0.25">
      <c r="A96" s="15" t="s">
        <v>178</v>
      </c>
      <c r="B96" s="43" t="s">
        <v>179</v>
      </c>
      <c r="C96" s="6" t="s">
        <v>70</v>
      </c>
      <c r="D96" s="19">
        <v>2</v>
      </c>
      <c r="E96" s="28"/>
      <c r="F96" s="19">
        <f t="shared" ref="F96:F102" si="8">D96*E96</f>
        <v>0</v>
      </c>
    </row>
    <row r="97" spans="1:7" x14ac:dyDescent="0.25">
      <c r="A97" s="15" t="s">
        <v>180</v>
      </c>
      <c r="B97" s="43" t="s">
        <v>181</v>
      </c>
      <c r="C97" s="6" t="s">
        <v>70</v>
      </c>
      <c r="D97" s="19">
        <v>2</v>
      </c>
      <c r="E97" s="28"/>
      <c r="F97" s="19">
        <f t="shared" si="8"/>
        <v>0</v>
      </c>
    </row>
    <row r="98" spans="1:7" x14ac:dyDescent="0.25">
      <c r="A98" s="15" t="s">
        <v>182</v>
      </c>
      <c r="B98" s="43" t="s">
        <v>183</v>
      </c>
      <c r="C98" s="6" t="s">
        <v>70</v>
      </c>
      <c r="D98" s="19">
        <v>2</v>
      </c>
      <c r="E98" s="28"/>
      <c r="F98" s="19">
        <f t="shared" si="8"/>
        <v>0</v>
      </c>
    </row>
    <row r="99" spans="1:7" x14ac:dyDescent="0.25">
      <c r="A99" s="15" t="s">
        <v>184</v>
      </c>
      <c r="B99" s="43" t="s">
        <v>185</v>
      </c>
      <c r="C99" s="6" t="s">
        <v>70</v>
      </c>
      <c r="D99" s="19">
        <v>2</v>
      </c>
      <c r="E99" s="28"/>
      <c r="F99" s="19">
        <f t="shared" si="8"/>
        <v>0</v>
      </c>
    </row>
    <row r="100" spans="1:7" x14ac:dyDescent="0.25">
      <c r="A100" s="15" t="s">
        <v>186</v>
      </c>
      <c r="B100" s="43" t="s">
        <v>187</v>
      </c>
      <c r="C100" s="6" t="s">
        <v>70</v>
      </c>
      <c r="D100" s="19">
        <v>4</v>
      </c>
      <c r="E100" s="28"/>
      <c r="F100" s="19">
        <f t="shared" si="8"/>
        <v>0</v>
      </c>
    </row>
    <row r="101" spans="1:7" x14ac:dyDescent="0.25">
      <c r="A101" s="15" t="s">
        <v>188</v>
      </c>
      <c r="B101" s="43" t="s">
        <v>189</v>
      </c>
      <c r="C101" s="6" t="s">
        <v>70</v>
      </c>
      <c r="D101" s="19">
        <v>2</v>
      </c>
      <c r="E101" s="28"/>
      <c r="F101" s="19">
        <f t="shared" si="8"/>
        <v>0</v>
      </c>
    </row>
    <row r="102" spans="1:7" ht="75" x14ac:dyDescent="0.25">
      <c r="A102" s="15" t="s">
        <v>190</v>
      </c>
      <c r="B102" s="43" t="s">
        <v>191</v>
      </c>
      <c r="C102" s="6" t="s">
        <v>77</v>
      </c>
      <c r="D102" s="19">
        <v>2</v>
      </c>
      <c r="E102" s="28"/>
      <c r="F102" s="19">
        <f t="shared" si="8"/>
        <v>0</v>
      </c>
    </row>
    <row r="103" spans="1:7" x14ac:dyDescent="0.25">
      <c r="A103" s="15" t="s">
        <v>192</v>
      </c>
      <c r="B103" s="43" t="s">
        <v>193</v>
      </c>
      <c r="C103" s="6" t="s">
        <v>18</v>
      </c>
      <c r="D103" s="19"/>
      <c r="E103" s="23"/>
      <c r="F103" s="19"/>
    </row>
    <row r="104" spans="1:7" ht="30" x14ac:dyDescent="0.25">
      <c r="A104" s="15" t="s">
        <v>194</v>
      </c>
      <c r="B104" s="43" t="s">
        <v>195</v>
      </c>
      <c r="C104" s="6" t="s">
        <v>77</v>
      </c>
      <c r="D104" s="19">
        <v>1</v>
      </c>
      <c r="E104" s="28"/>
      <c r="F104" s="19">
        <f>D104*E104</f>
        <v>0</v>
      </c>
    </row>
    <row r="105" spans="1:7" s="2" customFormat="1" ht="15.75" x14ac:dyDescent="0.25">
      <c r="A105" s="14" t="s">
        <v>196</v>
      </c>
      <c r="B105" s="42" t="s">
        <v>197</v>
      </c>
      <c r="C105" s="8" t="s">
        <v>7</v>
      </c>
      <c r="D105" s="20" t="s">
        <v>7</v>
      </c>
      <c r="E105" s="24" t="s">
        <v>7</v>
      </c>
      <c r="F105" s="20">
        <f>F106</f>
        <v>0</v>
      </c>
      <c r="G105" s="27"/>
    </row>
    <row r="106" spans="1:7" s="2" customFormat="1" ht="15.75" x14ac:dyDescent="0.25">
      <c r="A106" s="14" t="s">
        <v>198</v>
      </c>
      <c r="B106" s="42" t="s">
        <v>199</v>
      </c>
      <c r="C106" s="8" t="s">
        <v>7</v>
      </c>
      <c r="D106" s="20" t="s">
        <v>7</v>
      </c>
      <c r="E106" s="24" t="s">
        <v>7</v>
      </c>
      <c r="F106" s="20">
        <f>SUM(F107:F129)</f>
        <v>0</v>
      </c>
      <c r="G106" s="27"/>
    </row>
    <row r="107" spans="1:7" ht="30" x14ac:dyDescent="0.25">
      <c r="A107" s="15" t="s">
        <v>200</v>
      </c>
      <c r="B107" s="43" t="s">
        <v>201</v>
      </c>
      <c r="C107" s="6" t="s">
        <v>3</v>
      </c>
      <c r="D107" s="19">
        <v>2</v>
      </c>
      <c r="E107" s="28"/>
      <c r="F107" s="19">
        <f t="shared" ref="F107:F129" si="9">D107*E107</f>
        <v>0</v>
      </c>
    </row>
    <row r="108" spans="1:7" ht="30" x14ac:dyDescent="0.25">
      <c r="A108" s="15" t="s">
        <v>202</v>
      </c>
      <c r="B108" s="43" t="s">
        <v>203</v>
      </c>
      <c r="C108" s="6" t="s">
        <v>3</v>
      </c>
      <c r="D108" s="19">
        <v>2</v>
      </c>
      <c r="E108" s="28"/>
      <c r="F108" s="19">
        <f t="shared" si="9"/>
        <v>0</v>
      </c>
    </row>
    <row r="109" spans="1:7" ht="30" x14ac:dyDescent="0.25">
      <c r="A109" s="15" t="s">
        <v>204</v>
      </c>
      <c r="B109" s="43" t="s">
        <v>205</v>
      </c>
      <c r="C109" s="6" t="s">
        <v>3</v>
      </c>
      <c r="D109" s="19">
        <v>2</v>
      </c>
      <c r="E109" s="28"/>
      <c r="F109" s="19">
        <f t="shared" si="9"/>
        <v>0</v>
      </c>
    </row>
    <row r="110" spans="1:7" ht="30" x14ac:dyDescent="0.25">
      <c r="A110" s="15" t="s">
        <v>206</v>
      </c>
      <c r="B110" s="43" t="s">
        <v>207</v>
      </c>
      <c r="C110" s="6" t="s">
        <v>3</v>
      </c>
      <c r="D110" s="19">
        <v>2</v>
      </c>
      <c r="E110" s="28"/>
      <c r="F110" s="19">
        <f t="shared" si="9"/>
        <v>0</v>
      </c>
    </row>
    <row r="111" spans="1:7" ht="45" x14ac:dyDescent="0.25">
      <c r="A111" s="15" t="s">
        <v>208</v>
      </c>
      <c r="B111" s="43" t="s">
        <v>209</v>
      </c>
      <c r="C111" s="6" t="s">
        <v>3</v>
      </c>
      <c r="D111" s="19">
        <v>2</v>
      </c>
      <c r="E111" s="28"/>
      <c r="F111" s="19">
        <f t="shared" si="9"/>
        <v>0</v>
      </c>
    </row>
    <row r="112" spans="1:7" ht="45" x14ac:dyDescent="0.25">
      <c r="A112" s="15" t="s">
        <v>210</v>
      </c>
      <c r="B112" s="43" t="s">
        <v>211</v>
      </c>
      <c r="C112" s="6" t="s">
        <v>3</v>
      </c>
      <c r="D112" s="19">
        <v>2</v>
      </c>
      <c r="E112" s="28"/>
      <c r="F112" s="19">
        <f t="shared" si="9"/>
        <v>0</v>
      </c>
    </row>
    <row r="113" spans="1:6" x14ac:dyDescent="0.25">
      <c r="A113" s="15" t="s">
        <v>212</v>
      </c>
      <c r="B113" s="43" t="s">
        <v>213</v>
      </c>
      <c r="C113" s="6" t="s">
        <v>3</v>
      </c>
      <c r="D113" s="19">
        <v>2</v>
      </c>
      <c r="E113" s="28"/>
      <c r="F113" s="19">
        <f t="shared" si="9"/>
        <v>0</v>
      </c>
    </row>
    <row r="114" spans="1:6" x14ac:dyDescent="0.25">
      <c r="A114" s="15" t="s">
        <v>214</v>
      </c>
      <c r="B114" s="43" t="s">
        <v>215</v>
      </c>
      <c r="C114" s="6" t="s">
        <v>3</v>
      </c>
      <c r="D114" s="19">
        <v>2</v>
      </c>
      <c r="E114" s="28"/>
      <c r="F114" s="19">
        <f t="shared" si="9"/>
        <v>0</v>
      </c>
    </row>
    <row r="115" spans="1:6" x14ac:dyDescent="0.25">
      <c r="A115" s="15" t="s">
        <v>216</v>
      </c>
      <c r="B115" s="43" t="s">
        <v>217</v>
      </c>
      <c r="C115" s="6" t="s">
        <v>3</v>
      </c>
      <c r="D115" s="19">
        <v>2</v>
      </c>
      <c r="E115" s="28"/>
      <c r="F115" s="19">
        <f t="shared" si="9"/>
        <v>0</v>
      </c>
    </row>
    <row r="116" spans="1:6" ht="30" x14ac:dyDescent="0.25">
      <c r="A116" s="15" t="s">
        <v>218</v>
      </c>
      <c r="B116" s="43" t="s">
        <v>219</v>
      </c>
      <c r="C116" s="6" t="s">
        <v>3</v>
      </c>
      <c r="D116" s="19">
        <v>2</v>
      </c>
      <c r="E116" s="28"/>
      <c r="F116" s="19">
        <f t="shared" si="9"/>
        <v>0</v>
      </c>
    </row>
    <row r="117" spans="1:6" x14ac:dyDescent="0.25">
      <c r="A117" s="15" t="s">
        <v>220</v>
      </c>
      <c r="B117" s="43" t="s">
        <v>221</v>
      </c>
      <c r="C117" s="6" t="s">
        <v>3</v>
      </c>
      <c r="D117" s="19">
        <v>10</v>
      </c>
      <c r="E117" s="28"/>
      <c r="F117" s="19">
        <f t="shared" si="9"/>
        <v>0</v>
      </c>
    </row>
    <row r="118" spans="1:6" ht="45" x14ac:dyDescent="0.25">
      <c r="A118" s="15" t="s">
        <v>222</v>
      </c>
      <c r="B118" s="43" t="s">
        <v>223</v>
      </c>
      <c r="C118" s="6" t="s">
        <v>3</v>
      </c>
      <c r="D118" s="19">
        <v>2</v>
      </c>
      <c r="E118" s="28"/>
      <c r="F118" s="19">
        <f t="shared" si="9"/>
        <v>0</v>
      </c>
    </row>
    <row r="119" spans="1:6" x14ac:dyDescent="0.25">
      <c r="A119" s="15" t="s">
        <v>224</v>
      </c>
      <c r="B119" s="43" t="s">
        <v>225</v>
      </c>
      <c r="C119" s="6" t="s">
        <v>3</v>
      </c>
      <c r="D119" s="19">
        <v>4</v>
      </c>
      <c r="E119" s="28"/>
      <c r="F119" s="19">
        <f t="shared" si="9"/>
        <v>0</v>
      </c>
    </row>
    <row r="120" spans="1:6" x14ac:dyDescent="0.25">
      <c r="A120" s="15" t="s">
        <v>226</v>
      </c>
      <c r="B120" s="43" t="s">
        <v>227</v>
      </c>
      <c r="C120" s="6" t="s">
        <v>3</v>
      </c>
      <c r="D120" s="19">
        <v>2</v>
      </c>
      <c r="E120" s="28"/>
      <c r="F120" s="19">
        <f t="shared" si="9"/>
        <v>0</v>
      </c>
    </row>
    <row r="121" spans="1:6" ht="30" x14ac:dyDescent="0.25">
      <c r="A121" s="15" t="s">
        <v>228</v>
      </c>
      <c r="B121" s="43" t="s">
        <v>229</v>
      </c>
      <c r="C121" s="6" t="s">
        <v>3</v>
      </c>
      <c r="D121" s="19">
        <v>6</v>
      </c>
      <c r="E121" s="28"/>
      <c r="F121" s="19">
        <f t="shared" si="9"/>
        <v>0</v>
      </c>
    </row>
    <row r="122" spans="1:6" ht="30" x14ac:dyDescent="0.25">
      <c r="A122" s="15" t="s">
        <v>230</v>
      </c>
      <c r="B122" s="43" t="s">
        <v>231</v>
      </c>
      <c r="C122" s="6" t="s">
        <v>15</v>
      </c>
      <c r="D122" s="19">
        <v>20</v>
      </c>
      <c r="E122" s="28"/>
      <c r="F122" s="19">
        <f t="shared" si="9"/>
        <v>0</v>
      </c>
    </row>
    <row r="123" spans="1:6" ht="30" x14ac:dyDescent="0.25">
      <c r="A123" s="15" t="s">
        <v>232</v>
      </c>
      <c r="B123" s="43" t="s">
        <v>233</v>
      </c>
      <c r="C123" s="6" t="s">
        <v>15</v>
      </c>
      <c r="D123" s="19">
        <v>10</v>
      </c>
      <c r="E123" s="28"/>
      <c r="F123" s="19">
        <f t="shared" si="9"/>
        <v>0</v>
      </c>
    </row>
    <row r="124" spans="1:6" x14ac:dyDescent="0.25">
      <c r="A124" s="15" t="s">
        <v>234</v>
      </c>
      <c r="B124" s="43" t="s">
        <v>235</v>
      </c>
      <c r="C124" s="6" t="s">
        <v>3</v>
      </c>
      <c r="D124" s="19">
        <v>2</v>
      </c>
      <c r="E124" s="28"/>
      <c r="F124" s="19">
        <f t="shared" si="9"/>
        <v>0</v>
      </c>
    </row>
    <row r="125" spans="1:6" x14ac:dyDescent="0.25">
      <c r="A125" s="15" t="s">
        <v>236</v>
      </c>
      <c r="B125" s="43" t="s">
        <v>237</v>
      </c>
      <c r="C125" s="6" t="s">
        <v>3</v>
      </c>
      <c r="D125" s="19">
        <v>2</v>
      </c>
      <c r="E125" s="28"/>
      <c r="F125" s="19">
        <f t="shared" si="9"/>
        <v>0</v>
      </c>
    </row>
    <row r="126" spans="1:6" ht="30" x14ac:dyDescent="0.25">
      <c r="A126" s="15" t="s">
        <v>238</v>
      </c>
      <c r="B126" s="43" t="s">
        <v>239</v>
      </c>
      <c r="C126" s="6" t="s">
        <v>15</v>
      </c>
      <c r="D126" s="19">
        <v>10</v>
      </c>
      <c r="E126" s="28"/>
      <c r="F126" s="19">
        <f t="shared" si="9"/>
        <v>0</v>
      </c>
    </row>
    <row r="127" spans="1:6" x14ac:dyDescent="0.25">
      <c r="A127" s="15" t="s">
        <v>240</v>
      </c>
      <c r="B127" s="43" t="s">
        <v>241</v>
      </c>
      <c r="C127" s="6" t="s">
        <v>3</v>
      </c>
      <c r="D127" s="19">
        <v>2</v>
      </c>
      <c r="E127" s="28"/>
      <c r="F127" s="19">
        <f t="shared" si="9"/>
        <v>0</v>
      </c>
    </row>
    <row r="128" spans="1:6" ht="30" x14ac:dyDescent="0.25">
      <c r="A128" s="15" t="s">
        <v>242</v>
      </c>
      <c r="B128" s="43" t="s">
        <v>243</v>
      </c>
      <c r="C128" s="6" t="s">
        <v>77</v>
      </c>
      <c r="D128" s="19">
        <v>1</v>
      </c>
      <c r="E128" s="28"/>
      <c r="F128" s="19">
        <f t="shared" si="9"/>
        <v>0</v>
      </c>
    </row>
    <row r="129" spans="1:7" x14ac:dyDescent="0.25">
      <c r="A129" s="15" t="s">
        <v>244</v>
      </c>
      <c r="B129" s="43" t="s">
        <v>245</v>
      </c>
      <c r="C129" s="6" t="s">
        <v>3</v>
      </c>
      <c r="D129" s="19">
        <v>4</v>
      </c>
      <c r="E129" s="28"/>
      <c r="F129" s="19">
        <f t="shared" si="9"/>
        <v>0</v>
      </c>
    </row>
    <row r="130" spans="1:7" s="2" customFormat="1" ht="15.75" x14ac:dyDescent="0.25">
      <c r="A130" s="14" t="s">
        <v>246</v>
      </c>
      <c r="B130" s="42" t="s">
        <v>247</v>
      </c>
      <c r="C130" s="8" t="s">
        <v>7</v>
      </c>
      <c r="D130" s="20" t="s">
        <v>7</v>
      </c>
      <c r="E130" s="24" t="s">
        <v>7</v>
      </c>
      <c r="F130" s="20">
        <f>F131</f>
        <v>200000</v>
      </c>
      <c r="G130" s="27"/>
    </row>
    <row r="131" spans="1:7" s="2" customFormat="1" ht="15.75" x14ac:dyDescent="0.25">
      <c r="A131" s="14" t="s">
        <v>248</v>
      </c>
      <c r="B131" s="42" t="s">
        <v>249</v>
      </c>
      <c r="C131" s="8" t="s">
        <v>7</v>
      </c>
      <c r="D131" s="20" t="s">
        <v>7</v>
      </c>
      <c r="E131" s="24" t="s">
        <v>7</v>
      </c>
      <c r="F131" s="20">
        <f>F132</f>
        <v>200000</v>
      </c>
      <c r="G131" s="27"/>
    </row>
    <row r="132" spans="1:7" ht="60" x14ac:dyDescent="0.25">
      <c r="A132" s="15" t="s">
        <v>250</v>
      </c>
      <c r="B132" s="43" t="s">
        <v>251</v>
      </c>
      <c r="C132" s="6" t="s">
        <v>252</v>
      </c>
      <c r="D132" s="19">
        <v>200000</v>
      </c>
      <c r="E132" s="23">
        <v>1</v>
      </c>
      <c r="F132" s="19">
        <f>D132*E132</f>
        <v>200000</v>
      </c>
    </row>
    <row r="133" spans="1:7" x14ac:dyDescent="0.25">
      <c r="A133" s="15"/>
      <c r="B133" s="43"/>
      <c r="C133" s="6"/>
      <c r="D133" s="19"/>
      <c r="E133" s="23"/>
      <c r="F133" s="19"/>
    </row>
    <row r="134" spans="1:7" ht="15.75" x14ac:dyDescent="0.25">
      <c r="A134" s="12"/>
      <c r="B134" s="44" t="s">
        <v>258</v>
      </c>
      <c r="C134" s="6"/>
      <c r="D134" s="19"/>
      <c r="E134" s="23"/>
      <c r="F134" s="19"/>
      <c r="G134"/>
    </row>
    <row r="135" spans="1:7" x14ac:dyDescent="0.25">
      <c r="A135" s="12"/>
      <c r="C135" s="6"/>
      <c r="D135" s="19"/>
      <c r="E135" s="23"/>
      <c r="F135" s="19"/>
      <c r="G135"/>
    </row>
    <row r="136" spans="1:7" x14ac:dyDescent="0.25">
      <c r="A136" s="12" t="s">
        <v>7</v>
      </c>
      <c r="B136" s="41" t="s">
        <v>259</v>
      </c>
      <c r="C136" s="6"/>
      <c r="D136" s="19"/>
      <c r="E136" s="23"/>
      <c r="F136" s="19">
        <f>F10</f>
        <v>0</v>
      </c>
      <c r="G136"/>
    </row>
    <row r="137" spans="1:7" x14ac:dyDescent="0.25">
      <c r="A137" s="12" t="s">
        <v>7</v>
      </c>
      <c r="B137" s="41" t="s">
        <v>260</v>
      </c>
      <c r="C137" s="6"/>
      <c r="D137" s="19"/>
      <c r="E137" s="23"/>
      <c r="F137" s="19">
        <f>F105</f>
        <v>0</v>
      </c>
      <c r="G137"/>
    </row>
    <row r="138" spans="1:7" x14ac:dyDescent="0.25">
      <c r="A138" s="12" t="s">
        <v>7</v>
      </c>
      <c r="B138" s="41" t="s">
        <v>261</v>
      </c>
      <c r="C138" s="29" t="s">
        <v>262</v>
      </c>
      <c r="D138" s="19"/>
      <c r="E138" s="23"/>
      <c r="F138" s="19">
        <f>F130</f>
        <v>200000</v>
      </c>
      <c r="G138"/>
    </row>
    <row r="139" spans="1:7" x14ac:dyDescent="0.25">
      <c r="A139" s="30" t="s">
        <v>7</v>
      </c>
      <c r="B139" s="46" t="s">
        <v>253</v>
      </c>
      <c r="C139" s="6"/>
      <c r="D139" s="19"/>
      <c r="E139" s="23"/>
      <c r="F139" s="31">
        <f>SUM(F136:F138)</f>
        <v>200000</v>
      </c>
      <c r="G139"/>
    </row>
    <row r="140" spans="1:7" x14ac:dyDescent="0.25">
      <c r="A140" s="30"/>
      <c r="B140" s="46" t="s">
        <v>254</v>
      </c>
      <c r="C140" s="6"/>
      <c r="D140" s="19"/>
      <c r="E140" s="32"/>
      <c r="F140" s="33"/>
      <c r="G140"/>
    </row>
    <row r="141" spans="1:7" ht="15.75" x14ac:dyDescent="0.25">
      <c r="A141" s="30"/>
      <c r="B141" s="46" t="s">
        <v>255</v>
      </c>
      <c r="C141" s="6"/>
      <c r="D141" s="19"/>
      <c r="E141" s="23"/>
      <c r="F141" s="35">
        <f>((F139-F138)*(1-F140))+F138</f>
        <v>200000</v>
      </c>
      <c r="G141"/>
    </row>
    <row r="142" spans="1:7" x14ac:dyDescent="0.25">
      <c r="A142" s="30" t="s">
        <v>7</v>
      </c>
      <c r="B142" s="46" t="s">
        <v>256</v>
      </c>
      <c r="C142" s="6"/>
      <c r="D142" s="19"/>
      <c r="E142" s="23"/>
      <c r="F142" s="31">
        <f>(F141 * (1 / 100 * 18))</f>
        <v>36000</v>
      </c>
      <c r="G142"/>
    </row>
    <row r="143" spans="1:7" ht="15.75" x14ac:dyDescent="0.25">
      <c r="A143" s="34" t="s">
        <v>7</v>
      </c>
      <c r="B143" s="47" t="s">
        <v>257</v>
      </c>
      <c r="C143" s="9"/>
      <c r="D143" s="21"/>
      <c r="E143" s="25"/>
      <c r="F143" s="26">
        <f>F141 + F142</f>
        <v>236000</v>
      </c>
      <c r="G14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כתב כמויות למילוי 99-2025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Aryeh</dc:creator>
  <cp:lastModifiedBy>אריה רוטנברג</cp:lastModifiedBy>
  <dcterms:created xsi:type="dcterms:W3CDTF">2025-07-22T07:44:29Z</dcterms:created>
  <dcterms:modified xsi:type="dcterms:W3CDTF">2025-07-22T07:44:29Z</dcterms:modified>
</cp:coreProperties>
</file>