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924"/>
  <workbookPr defaultThemeVersion="166925"/>
  <mc:AlternateContent xmlns:mc="http://schemas.openxmlformats.org/markup-compatibility/2006">
    <mc:Choice Requires="x15">
      <x15ac:absPath xmlns:x15ac="http://schemas.microsoft.com/office/spreadsheetml/2010/11/ac" url="P:\2023\540 - אפק השומרון\B - קטע\מכרז\"/>
    </mc:Choice>
  </mc:AlternateContent>
  <xr:revisionPtr revIDLastSave="0" documentId="8_{FA7DD7BD-9303-40A0-B435-672C61861C10}" xr6:coauthVersionLast="47" xr6:coauthVersionMax="47" xr10:uidLastSave="{00000000-0000-0000-0000-000000000000}"/>
  <bookViews>
    <workbookView xWindow="-28920" yWindow="-120" windowWidth="29040" windowHeight="15840"/>
  </bookViews>
  <sheets>
    <sheet name="report_sources_19.12.2008_12-05" sheetId="1" r:id="rId1"/>
  </sheets>
  <definedNames>
    <definedName name="tab">'report_sources_19.12.2008_12-05'!$G$13:$I$414</definedName>
    <definedName name="_xlnm.Print_Area" localSheetId="0">'report_sources_19.12.2008_12-05'!$A$1:$F$440</definedName>
    <definedName name="_xlnm.Print_Titles" localSheetId="0">'report_sources_19.12.2008_12-05'!$1:$2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2" i="1" l="1"/>
  <c r="F293" i="1" s="1"/>
  <c r="F291" i="1"/>
  <c r="F286" i="1"/>
  <c r="F287" i="1" s="1"/>
  <c r="F288" i="1" s="1"/>
  <c r="F277" i="1"/>
  <c r="F278" i="1" s="1"/>
  <c r="F276" i="1"/>
  <c r="F275" i="1"/>
  <c r="F266" i="1"/>
  <c r="F267" i="1" s="1"/>
  <c r="F262" i="1"/>
  <c r="F263" i="1" s="1"/>
  <c r="F261" i="1"/>
  <c r="F256" i="1"/>
  <c r="F255" i="1"/>
  <c r="F246" i="1"/>
  <c r="F247" i="1" s="1"/>
  <c r="F241" i="1"/>
  <c r="F242" i="1" s="1"/>
  <c r="F243" i="1" s="1"/>
  <c r="F236" i="1"/>
  <c r="F237" i="1" s="1"/>
  <c r="F238" i="1" s="1"/>
  <c r="F227" i="1"/>
  <c r="F226" i="1"/>
  <c r="F225" i="1"/>
  <c r="F224" i="1"/>
  <c r="F223" i="1"/>
  <c r="F228" i="1" s="1"/>
  <c r="F222" i="1"/>
  <c r="F209" i="1"/>
  <c r="F208" i="1"/>
  <c r="F210" i="1" s="1"/>
  <c r="F207" i="1"/>
  <c r="F206" i="1"/>
  <c r="F205" i="1"/>
  <c r="F204" i="1"/>
  <c r="F203" i="1"/>
  <c r="F202" i="1"/>
  <c r="F193" i="1"/>
  <c r="F192" i="1"/>
  <c r="F191" i="1"/>
  <c r="F190" i="1"/>
  <c r="F189" i="1"/>
  <c r="F188" i="1"/>
  <c r="F194" i="1" s="1"/>
  <c r="F195" i="1" s="1"/>
  <c r="F183" i="1"/>
  <c r="F182" i="1"/>
  <c r="F181" i="1"/>
  <c r="F180" i="1"/>
  <c r="F179" i="1"/>
  <c r="F178" i="1"/>
  <c r="F177" i="1"/>
  <c r="F176" i="1"/>
  <c r="F175" i="1"/>
  <c r="F174" i="1"/>
  <c r="F173" i="1"/>
  <c r="F172" i="1"/>
  <c r="F171" i="1"/>
  <c r="F170" i="1"/>
  <c r="F169" i="1"/>
  <c r="F184" i="1" s="1"/>
  <c r="F168" i="1"/>
  <c r="F167" i="1"/>
  <c r="F166"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13" i="1"/>
  <c r="F112" i="1"/>
  <c r="F111" i="1"/>
  <c r="F110" i="1"/>
  <c r="F109" i="1"/>
  <c r="F108" i="1"/>
  <c r="F107" i="1"/>
  <c r="F106" i="1"/>
  <c r="F105" i="1"/>
  <c r="F104" i="1"/>
  <c r="F103" i="1"/>
  <c r="F102" i="1"/>
  <c r="F101" i="1"/>
  <c r="F114" i="1" s="1"/>
  <c r="F100" i="1"/>
  <c r="F99" i="1"/>
  <c r="F94" i="1"/>
  <c r="F93" i="1"/>
  <c r="F92" i="1"/>
  <c r="F91" i="1"/>
  <c r="F81" i="1"/>
  <c r="F80" i="1"/>
  <c r="F79" i="1"/>
  <c r="F78" i="1"/>
  <c r="F77" i="1"/>
  <c r="F76" i="1"/>
  <c r="F75" i="1"/>
  <c r="F74" i="1"/>
  <c r="F73" i="1"/>
  <c r="F72" i="1"/>
  <c r="F71" i="1"/>
  <c r="F66" i="1"/>
  <c r="F65" i="1"/>
  <c r="F67" i="1" s="1"/>
  <c r="F60" i="1"/>
  <c r="F59" i="1"/>
  <c r="F61" i="1" s="1"/>
  <c r="F58" i="1"/>
  <c r="F52" i="1"/>
  <c r="F51" i="1"/>
  <c r="F50" i="1"/>
  <c r="F49" i="1"/>
  <c r="F53" i="1" s="1"/>
  <c r="F48" i="1"/>
  <c r="F47" i="1"/>
  <c r="F42" i="1"/>
  <c r="F43" i="1" s="1"/>
  <c r="F37" i="1"/>
  <c r="F36" i="1"/>
  <c r="F35" i="1"/>
  <c r="F34" i="1"/>
  <c r="F33" i="1"/>
  <c r="F32" i="1"/>
  <c r="F31" i="1"/>
  <c r="F30" i="1"/>
  <c r="F29" i="1"/>
  <c r="F28" i="1"/>
  <c r="F27" i="1"/>
  <c r="F26" i="1"/>
  <c r="F25" i="1"/>
  <c r="F15" i="1"/>
  <c r="F16" i="1" s="1"/>
  <c r="F10" i="1"/>
  <c r="F9" i="1"/>
  <c r="F8" i="1"/>
  <c r="F11" i="1" s="1"/>
  <c r="F95" i="1" l="1"/>
  <c r="F96" i="1" s="1"/>
  <c r="F97" i="1" s="1"/>
  <c r="F257" i="1"/>
  <c r="F258" i="1" s="1"/>
  <c r="F259" i="1" s="1"/>
  <c r="F162" i="1"/>
  <c r="F163" i="1" s="1"/>
  <c r="F164" i="1" s="1"/>
  <c r="F82" i="1"/>
  <c r="F83" i="1" s="1"/>
  <c r="F84" i="1" s="1"/>
  <c r="D318" i="1" s="1"/>
  <c r="F38" i="1"/>
  <c r="F115" i="1"/>
  <c r="F116" i="1" s="1"/>
  <c r="D321" i="1" s="1"/>
  <c r="F185" i="1"/>
  <c r="F186" i="1"/>
  <c r="D325" i="1" s="1"/>
  <c r="F68" i="1"/>
  <c r="F69" i="1" s="1"/>
  <c r="D317" i="1" s="1"/>
  <c r="F279" i="1"/>
  <c r="F280" i="1" s="1"/>
  <c r="F12" i="1"/>
  <c r="F13" i="1" s="1"/>
  <c r="F62" i="1"/>
  <c r="F63" i="1"/>
  <c r="D316" i="1" s="1"/>
  <c r="F44" i="1"/>
  <c r="F45" i="1" s="1"/>
  <c r="D314" i="1" s="1"/>
  <c r="F211" i="1"/>
  <c r="F212" i="1" s="1"/>
  <c r="F229" i="1"/>
  <c r="F230" i="1" s="1"/>
  <c r="F54" i="1"/>
  <c r="F55" i="1" s="1"/>
  <c r="D315" i="1" s="1"/>
  <c r="F294" i="1"/>
  <c r="F295" i="1" s="1"/>
  <c r="D344" i="1" s="1"/>
  <c r="F268" i="1"/>
  <c r="F269" i="1" s="1"/>
  <c r="D339" i="1" s="1"/>
  <c r="F244" i="1"/>
  <c r="D334" i="1" s="1"/>
  <c r="F289" i="1"/>
  <c r="F196" i="1"/>
  <c r="D326" i="1" s="1"/>
  <c r="F239" i="1"/>
  <c r="F248" i="1"/>
  <c r="F249" i="1" s="1"/>
  <c r="D335" i="1" s="1"/>
  <c r="F264" i="1"/>
  <c r="D338" i="1" s="1"/>
  <c r="F17" i="1"/>
  <c r="F18" i="1" s="1"/>
  <c r="D311" i="1" s="1"/>
  <c r="F39" i="1" l="1"/>
  <c r="F40" i="1" s="1"/>
  <c r="D324" i="1"/>
  <c r="F197" i="1"/>
  <c r="F270" i="1"/>
  <c r="D337" i="1"/>
  <c r="D341" i="1"/>
  <c r="F281" i="1"/>
  <c r="D328" i="1"/>
  <c r="F213" i="1"/>
  <c r="D320" i="1"/>
  <c r="F117" i="1"/>
  <c r="D310" i="1"/>
  <c r="F19" i="1"/>
  <c r="F231" i="1"/>
  <c r="D331" i="1"/>
  <c r="F250" i="1"/>
  <c r="D333" i="1"/>
  <c r="D343" i="1"/>
  <c r="F296" i="1"/>
  <c r="F85" i="1" l="1"/>
  <c r="F86" i="1" s="1"/>
  <c r="F87" i="1" s="1"/>
  <c r="E319" i="1" s="1"/>
  <c r="D313" i="1"/>
  <c r="F232" i="1"/>
  <c r="F233" i="1" s="1"/>
  <c r="F118" i="1"/>
  <c r="F119" i="1"/>
  <c r="E322" i="1" s="1"/>
  <c r="F214" i="1"/>
  <c r="F215" i="1" s="1"/>
  <c r="E329" i="1" s="1"/>
  <c r="F251" i="1"/>
  <c r="F252" i="1" s="1"/>
  <c r="E336" i="1" s="1"/>
  <c r="F297" i="1"/>
  <c r="F298" i="1" s="1"/>
  <c r="E345" i="1" s="1"/>
  <c r="F282" i="1"/>
  <c r="F283" i="1" s="1"/>
  <c r="E342" i="1" s="1"/>
  <c r="F271" i="1"/>
  <c r="F272" i="1" s="1"/>
  <c r="E340" i="1" s="1"/>
  <c r="F20" i="1"/>
  <c r="F21" i="1" s="1"/>
  <c r="F198" i="1"/>
  <c r="F199" i="1"/>
  <c r="E332" i="1" l="1"/>
  <c r="F299" i="1"/>
  <c r="E312" i="1"/>
  <c r="F120" i="1"/>
  <c r="F216" i="1"/>
  <c r="E327" i="1"/>
  <c r="F121" i="1" l="1"/>
  <c r="F122" i="1" s="1"/>
  <c r="F217" i="1"/>
  <c r="F218" i="1" s="1"/>
  <c r="F330" i="1" s="1"/>
  <c r="F300" i="1"/>
  <c r="F301" i="1" s="1"/>
  <c r="F346" i="1" s="1"/>
  <c r="F323" i="1" l="1"/>
  <c r="F303" i="1"/>
  <c r="F304" i="1" l="1"/>
  <c r="F305" i="1" s="1"/>
  <c r="F347" i="1" l="1"/>
  <c r="F306" i="1"/>
  <c r="F307" i="1" s="1"/>
  <c r="F348" i="1" s="1"/>
</calcChain>
</file>

<file path=xl/sharedStrings.xml><?xml version="1.0" encoding="utf-8"?>
<sst xmlns="http://schemas.openxmlformats.org/spreadsheetml/2006/main" count="686" uniqueCount="538">
  <si>
    <t xml:space="preserve">שם הקבלן המציע:    </t>
  </si>
  <si>
    <t>כתב כמויות לפרוייקט  - תיק קבלן : 540 - מקטע B פ`3278</t>
  </si>
  <si>
    <t>סעיף </t>
  </si>
  <si>
    <t>תאור </t>
  </si>
  <si>
    <t>יחידה </t>
  </si>
  <si>
    <t>כמות </t>
  </si>
  <si>
    <t>מחיר </t>
  </si>
  <si>
    <t>סהכ </t>
  </si>
  <si>
    <t>קו ביוב קטע B - נת``י new</t>
  </si>
  <si>
    <t>01</t>
  </si>
  <si>
    <t>הנחת קו מקטע B</t>
  </si>
  <si>
    <t>01.40</t>
  </si>
  <si>
    <t>גידור</t>
  </si>
  <si>
    <t>01.40.01</t>
  </si>
  <si>
    <t>גדרות</t>
  </si>
  <si>
    <t>01.40.01.0010</t>
  </si>
  <si>
    <t>גדר רשת מרותכת מחוטי פלדה קשה דגם ``שדרות`` תוצרת ``יהודה רשתות`` או ש``ע מאושר, בגובה 2.00 מטר ותוספת מעקם עילי בזווית 45 מעלות באורך 40 ס``מ, לרבות אביזרי חיבור, יסודות, עמודים וכו`</t>
  </si>
  <si>
    <t>מ`</t>
  </si>
  <si>
    <t>01.40.01.0020</t>
  </si>
  <si>
    <t>4 יחידות שלטי סימון מפח בגודל 40X40 ס``מ עפ``י המפרט הטכני.</t>
  </si>
  <si>
    <t>קומפלט</t>
  </si>
  <si>
    <t>01.40.01.0030</t>
  </si>
  <si>
    <t>פירוק, סילוק ואספקת גדר תלתלית צבאית חדשה לפי הנחיות קו התפר</t>
  </si>
  <si>
    <t xml:space="preserve">סה"כ גדרות (01.40.01) </t>
  </si>
  <si>
    <t xml:space="preserve">הנחה באחוזים ל גדרות (01.40.01) </t>
  </si>
  <si>
    <t xml:space="preserve">סה"כ לאחר הנחה גדרות (01.40.01) </t>
  </si>
  <si>
    <t>01.40.02</t>
  </si>
  <si>
    <t>שערים</t>
  </si>
  <si>
    <t>01.40.02.0010</t>
  </si>
  <si>
    <t>שער פשפש חד- כנפי דגם ``שדרות`` תוצרת ``יהודה רשתות`` או ש``ע מאושר בגובה 2.00 מטר וברוחב 1.00 מטר תואם את הגדר, לרבות עמודי שער, מסגרת מצינור מגולבן, מנעו ל, יסודות מבוטנים.</t>
  </si>
  <si>
    <t xml:space="preserve">סה"כ שערים (01.40.02) </t>
  </si>
  <si>
    <t xml:space="preserve">הנחה באחוזים ל שערים (01.40.02) </t>
  </si>
  <si>
    <t xml:space="preserve">סה"כ לאחר הנחה שערים (01.40.02) </t>
  </si>
  <si>
    <t xml:space="preserve">סה"כ גידור (01.40) </t>
  </si>
  <si>
    <t xml:space="preserve">הנחה באחוזים ל גידור (01.40) </t>
  </si>
  <si>
    <t xml:space="preserve">סה"כ לאחר הנחה גידור (01.40) </t>
  </si>
  <si>
    <t>01.57</t>
  </si>
  <si>
    <t>קווי ביוב</t>
  </si>
  <si>
    <t>01.57.01</t>
  </si>
  <si>
    <t>01.57.01.0001</t>
  </si>
  <si>
    <t>אספקה והנחת קווי ביוב מכל סוג כוללים חפירה ו/או חציבה בכלים מכניים ו/או ידנית זהירה לרבות עבודה בשטחים מוגבלים עם מכשולים על ותת קרקעיים, עבודה בסמיכו ת לתשתיות, חצית תשתיות מעל ומתחת,תיאום עם כל הגופים ורשויות ופיקוח של אותם גופים או רשויות. קו הביוב הינו בקוטר 800 מפוליאתילן PE-100 דרג 10המשך לסעיף הקודם: כל הבדיקות וההכנות והסידורים לביצוע הבדיקות בהתאם לפרוגרמה לבדיקות לרבות אוגנים זמניים ופירוקם, עטיפת חול, רשת סימון וגיד מתכת, סרט סימון עם כי תוב ביוב, מילוי חוזר ע``פ פרט הסטנדרטי, הידוק בשכבות, כל הספחים ואביזרים וכל מרכיבי חומרים ועבודה לפי פרק 57 במפרט הכללי וכן כל המפרט המיוחד.מחירי יחי דה של כל הסעיפים כוללים את כל התיאומים הדרושים לקבלת כל האישורים והיתרים הנחוצים לצורך ביצוע העבודות בשלמותם לרבות ביצוע בפועל של כל הסדרי התנועה הדרו שים בזמן הביצוע עם כל הכרוך ומשתמע מכך, המחיר כולל פירוק מסלעות שמירת האבן בצד והחזרת המצב לקדמותו על הקבלן לדאוג שבסעיפים שמצויין בהם ביצוע באישור הפיקוח, לפני הביצוע יהיה רישום ביומן העבודה, תשלום בגין עבודות האלה מותנה ברישומם והקבלן לא יהיה זכאי לתשלום במידה ואין רישום ביומן לפני הביצוע אפילו אם אכן העבודה בוצעה.</t>
  </si>
  <si>
    <t>01.57.01.0010</t>
  </si>
  <si>
    <t>קו פוליאתילן לחץ בקוטר 800 מ``מ PE-100 דרג 10 בכל עומק, לרבות עבודות עפר, חפירה וחציבה, מצע ועטיפה, כיסוי וריתוכים וכל הנדרש עפ``י המפרט הטכני ופרטי הבי צוע.</t>
  </si>
  <si>
    <t>01.57.01.0020</t>
  </si>
  <si>
    <t>סגירה של קצה הצינור באוגן ואוגן עיוור או פקק ריתוך פוליאתילן בקוטר 800 מ``מ. הסעיף אינו עבור בדיקות לחץ.</t>
  </si>
  <si>
    <t>יח`</t>
  </si>
  <si>
    <t>01.57.01.0030</t>
  </si>
  <si>
    <t>ייצוב תעלת הכביש עם בטון דוגמת JK, לרבות בד גאוטכני בלתי ארוג או ריסוס מייצב, ברזל זיון ובטון עם פיגמנט הכל עפ``י פרטי הביצוע והמפרט הטכני. עובי הבטון 16 ס``מ ועובי הרשת 8 מ``מ וגובה 8 ס``מ.</t>
  </si>
  <si>
    <t>מ"ר</t>
  </si>
  <si>
    <t>01.57.01.0040</t>
  </si>
  <si>
    <t>עטיפת בטון מזויין לצינור בקוטר 800 מ``מ עפ``י פרט, לרבות קשירה ומניעת ציפה, ועבודה בשלבים לפי סטנדרט 61</t>
  </si>
  <si>
    <t>01.57.01.0050</t>
  </si>
  <si>
    <t>פרט שלה לתמיכת צינור ע``פ פרט בגליון 5144-50</t>
  </si>
  <si>
    <t>01.57.01.0060</t>
  </si>
  <si>
    <t>העתקת עץ ושתילתו מחדש מקוטר ``4 ומעלה. ההעתקה הינה לפי רוחב רצועה של 8 מטר וכוללת הזזת הקו מקומית היכן שניתן. העתקת כל עץ באישור המפקח בשטח.</t>
  </si>
  <si>
    <t>01.57.01.0070</t>
  </si>
  <si>
    <t>ביצוע דרך מצעים בעובי 20 ס``מ מצע סוג א` לרבות כל ההידוקים והבדיקות עפ``י המפרט.</t>
  </si>
  <si>
    <t>01.57.01.0080</t>
  </si>
  <si>
    <t>צינורות מפלב``מ 316 (נירוסטה) קוטר ``32, צבוע חוץ, ע.ד 6 מ``מ, כולל ספחים, מונחים בקרקע בעומק עד 2.25 מ`, לרבות עבודות חפירה, עטיפת חול ומילוי חוזר או גל וי</t>
  </si>
  <si>
    <t>01.57.01.0090</t>
  </si>
  <si>
    <t>מתאם אוגן PE ארוך, דרג 11-SDR) 16), קוטר 800 מ``מ (``32) מחובר לצינור פוליאתילן ע``י מצמד PE בריתוך, לרבות אוגן PE לפי תקן DIN2501</t>
  </si>
  <si>
    <t>01.57.01.0100</t>
  </si>
  <si>
    <t>שרוול תלוי ע``ג שלות בקוטר ``40 ע.ד 1/4 ללא ציפוי ועטיפה צבוע צבע חיצוני. לרבות סנדלים תמך ואטמי קצה על פי פרט בתכנית 5144-50</t>
  </si>
  <si>
    <t>01.57.01.0110</t>
  </si>
  <si>
    <t>עמוד סימון עפ``י פרט סטנדרט 62</t>
  </si>
  <si>
    <t>01.57.01.0120</t>
  </si>
  <si>
    <t>אוגן מפלב``מ 316 (נירוסטה) קוטר ``32</t>
  </si>
  <si>
    <t>01.57.01.0130</t>
  </si>
  <si>
    <t>בלוק בטון מזויין ב-30</t>
  </si>
  <si>
    <t>מ"ק</t>
  </si>
  <si>
    <t xml:space="preserve">סה"כ קווי ביוב (01.57.01) </t>
  </si>
  <si>
    <t xml:space="preserve">הנחה באחוזים ל קווי ביוב (01.57.01) </t>
  </si>
  <si>
    <t xml:space="preserve">סה"כ לאחר הנחה קווי ביוב (01.57.01) </t>
  </si>
  <si>
    <t>01.57.02</t>
  </si>
  <si>
    <t>קידוח</t>
  </si>
  <si>
    <t>01.57.02.0010</t>
  </si>
  <si>
    <t>קידוח אופקי ע``י מכונת ספירלה, בכל קרקע לרבות סלע מוצק עם שרוול מצינורות פלדה קוטר השרוול ``40 ע.ד. ``1/4, בעומק כלשהו, בכל אורך לרבות כל עבודות ההכנה הנ דרשות לביצוע מושלם של הקידוח, ריתוך הצינורות והחזרת השטח לקדמותו. חפירת בורות, אספקת צינורות הפלדה והשחלת צינור בשרוול הקידוח, לרבות סנדלי תמך ואטמי ק צה. הגדלת קוטר השרוול או שינוי עובי דופן על חשבון הקבלן.</t>
  </si>
  <si>
    <t xml:space="preserve">סה"כ קידוח (01.57.02) </t>
  </si>
  <si>
    <t xml:space="preserve">הנחה באחוזים ל קידוח (01.57.02) </t>
  </si>
  <si>
    <t xml:space="preserve">סה"כ לאחר הנחה קידוח (01.57.02) </t>
  </si>
  <si>
    <t>01.57.03</t>
  </si>
  <si>
    <t>הנחת צנרת בכביש</t>
  </si>
  <si>
    <t>01.57.03.0010</t>
  </si>
  <si>
    <t>פירוק מיסעת אספלט/בטון בכל עובי</t>
  </si>
  <si>
    <t>01.57.03.0020</t>
  </si>
  <si>
    <t>תוספת לעבודות צנרת עבור ניסור כביש אספלט לצורך הנחת צנרת מים ו/או ביוב/ניקוז והחזרתו למצב שלפני הניסור,לרבות שחזור המבנה, המדידה לפי אורך קו צנרת, ברו חב מעל 80 ס``מ ועד 1.20 מ` ובעומק עד 1.50 מ`</t>
  </si>
  <si>
    <t>01.57.03.0030</t>
  </si>
  <si>
    <t>עטיפת צינור בתערובת בטון יבש ב-15 או CLSM, באישור המפקח מראש ובכתב.</t>
  </si>
  <si>
    <t>01.57.03.0040</t>
  </si>
  <si>
    <t>מילוי תעלות במצע סוג א` בשכבות בהידוק ובהרטבה מעל ריפוד וכיסוי הצינור ועד לתחתית מבנה הכביש, המצע יסופק ממחצבה מאושרת, באישור המפקח מראש ובכתב.</t>
  </si>
  <si>
    <t>01.57.03.0050</t>
  </si>
  <si>
    <t>שכבה מקשרת מבטון אספלט בעובי 5 ס``מ מתערובת עם אבן דולומיט גודל מקסימלי 25 מ``מ (``1), ביטומן 68-10 PG, לרבות פיזור והידוק</t>
  </si>
  <si>
    <t>01.57.03.0060</t>
  </si>
  <si>
    <t>שכבה נושאת עליונה בכבישים מבטון אספלט בעובי 5 ס``מ מתערובת עם אבן דולומיט גודל מקסימלי 19 מ``מ (``3/4), ביטומן 68-10 PG, לרבות פיזור והידוק</t>
  </si>
  <si>
    <t xml:space="preserve">סה"כ הנחת צנרת בכביש (01.57.03) </t>
  </si>
  <si>
    <t xml:space="preserve">הנחה באחוזים ל הנחת צנרת בכביש (01.57.03) </t>
  </si>
  <si>
    <t xml:space="preserve">סה"כ לאחר הנחה הנחת צנרת בכביש (01.57.03) </t>
  </si>
  <si>
    <t>01.57.04</t>
  </si>
  <si>
    <t>שוחות ניקוז/ניקוי/אוורור</t>
  </si>
  <si>
    <t>01.57.04.0010</t>
  </si>
  <si>
    <t>הוספת CLSM באישור המפקח מראש ובכתב.</t>
  </si>
  <si>
    <t>01.57.04.0020</t>
  </si>
  <si>
    <t>שוחת ניקוז במידות 180X260 ס``מ לעומק עד 2 מ`, חצץ, זקף ואביזרי פוליאתילן, אוגנים, מגוף טריז וכל האביזרים הדרושים הכל על פי פרט5144-47</t>
  </si>
  <si>
    <t>01.57.04.0030</t>
  </si>
  <si>
    <t>שוחת ניקוי בקוטר 200 ס``מ לעומק עד 2 מ`, חצץ, זקף ואביזרי פוליאתילן, אוגנים, מגוף טריז וכל האביזרים הדרושים הכל על פי פרט 5144-48</t>
  </si>
  <si>
    <t>01.57.04.0040</t>
  </si>
  <si>
    <t>שוחת שסתום אוויר בקוטר 200 ס``מ לעומק עד 2 מ`, חצץ, זקף ואביזרי פוליאתילן, אוגנים, מגוף טריז ושסתום אוויר. הכל על פי פרט 5144-49</t>
  </si>
  <si>
    <t xml:space="preserve">סה"כ שוחות ניקוז/ניקוי/אוורור (01.57.04) </t>
  </si>
  <si>
    <t xml:space="preserve">הנחה באחוזים ל שוחות ניקוז/ניקוי/אוורור (01.57.04) </t>
  </si>
  <si>
    <t xml:space="preserve">סה"כ לאחר הנחה שוחות ניקוז/ניקוי/אוורור (01.57.04) </t>
  </si>
  <si>
    <t>01.57.05</t>
  </si>
  <si>
    <t>השלמת שוחות בקטע שבוצע ע``י מגנזי</t>
  </si>
  <si>
    <t>01.57.05.0010</t>
  </si>
  <si>
    <t>השלמת שוחת ניקוז במידות 180X260 ס``מ לעומק עד 2 מ`, לרבות ספחים ואביזרים הדרושים, על פי פרט 5144-47</t>
  </si>
  <si>
    <t>01.57.05.0020</t>
  </si>
  <si>
    <t>השלמת שוחת שסתום אוויר בקוטר 200 ס``מ לעומק עד 2 מ`, לרבות ספחים ואביזרים הדרושים, על פי פרט 5144-49</t>
  </si>
  <si>
    <t xml:space="preserve">סה"כ השלמת שוחות בקטע שבוצע ע``י מגנזי (01.57.05) </t>
  </si>
  <si>
    <t xml:space="preserve">הנחה באחוזים ל השלמת שוחות בקטע שבוצע ע``י מגנזי (01.57.05) </t>
  </si>
  <si>
    <t xml:space="preserve">סה"כ לאחר הנחה השלמת שוחות בקטע שבוצע ע``י מגנזי (01.57.05) </t>
  </si>
  <si>
    <t>01.57.06</t>
  </si>
  <si>
    <t>גמל ביוב</t>
  </si>
  <si>
    <t>01.57.06.0010</t>
  </si>
  <si>
    <t>מגוף טריז צר קוטר ``3 עשוי ברזל יציקה, עם ציפוי פנים וחוץ אפוקסי ללחץ עבודה של 16 אטמ`, לרבות אוגנים נגדיים</t>
  </si>
  <si>
    <t>01.57.06.0020</t>
  </si>
  <si>
    <t>מגוף טריז צר קוטר ``28 עשוי ברזל יציקה, עם ציפוי פנים וחוץ אפוקסי ללחץ עבודה של 16 אטמ`, לרבות אוגנים נגדיים</t>
  </si>
  <si>
    <t>01.57.06.0030</t>
  </si>
  <si>
    <t>שסתום אוויר משולב לביוב קוטר ``3, עשוי ברזל יציקה דוגמת ``סער`` דגם ``020D-`` או ש``ע, עם פתח מאוגן, ללחץ עבודה של 16 אטמ`, לרבות אוגן נגדי</t>
  </si>
  <si>
    <t>01.57.06.0040</t>
  </si>
  <si>
    <t>אוגן על צינור פלדה קוטר ``3 (90 מ``מ) בריתוך, לרבות ברגים ואטמים</t>
  </si>
  <si>
    <t>01.57.06.0050</t>
  </si>
  <si>
    <t>כנ``ל, אך אוגן ``8 (200,225 מ``מ)</t>
  </si>
  <si>
    <t>01.57.06.0060</t>
  </si>
  <si>
    <t>כנ``ל, אך אוגן ``28 (710 מ``מ)</t>
  </si>
  <si>
    <t>01.57.06.0070</t>
  </si>
  <si>
    <t>אוגן עיוור קוטר ``8 בריתוך, לרבות ברגים ואטמים</t>
  </si>
  <si>
    <t>01.57.06.0080</t>
  </si>
  <si>
    <t>מתאם אוגן PE ארוך, דרג 11-SDR) 16), קוטר 800 מ``מ (``28) מחובר לצינור פוליאתילן ע``י מצמד PE בריתוך, לרבות אוגן PE לפי תקן DIN2501</t>
  </si>
  <si>
    <t>01.57.06.0090</t>
  </si>
  <si>
    <t>זקף ריתוך ``8</t>
  </si>
  <si>
    <t>01.57.06.0100</t>
  </si>
  <si>
    <t>צינורות פלדה קוטר ``28, עובי דופן ``5/16, עם עטיפה חיצונית פוליאתילן שחול תלת שכבתי דוגמת ``טריו`` או ``APC-3`` או ש``ע וציפוי פנים מלט צמנט, לא כולל ספחים ל מעט מחברים, מונחים בקרקע בעומק עד 2.25 מ`, לרבות עבודות חפירה, עטיפת חול ומילוי חוזר</t>
  </si>
  <si>
    <t>01.57.06.0110</t>
  </si>
  <si>
    <t>קשת פלדה בקוטר ``28 כולל אספקה וריתוך</t>
  </si>
  <si>
    <t xml:space="preserve">סה"כ גמל ביוב (01.57.06) </t>
  </si>
  <si>
    <t xml:space="preserve">הנחה באחוזים ל גמל ביוב (01.57.06) </t>
  </si>
  <si>
    <t xml:space="preserve">סה"כ לאחר הנחה גמל ביוב (01.57.06) </t>
  </si>
  <si>
    <t xml:space="preserve">סה"כ קווי ביוב (01.57) </t>
  </si>
  <si>
    <t xml:space="preserve">הנחה באחוזים ל קווי ביוב (01.57) </t>
  </si>
  <si>
    <t xml:space="preserve">סה"כ לאחר הנחה קווי ביוב (01.57) </t>
  </si>
  <si>
    <t>01.58</t>
  </si>
  <si>
    <t>אבטחה והסדרי תנועה</t>
  </si>
  <si>
    <t>01.58.01</t>
  </si>
  <si>
    <t>אבטחה</t>
  </si>
  <si>
    <t>01.58.01.0010</t>
  </si>
  <si>
    <t>אבטחה לפי הוראות משרד הביטחון</t>
  </si>
  <si>
    <t>תשלום עבור מאבטח יום/לילה</t>
  </si>
  <si>
    <t>ש"ע</t>
  </si>
  <si>
    <t>01.58.01.0020</t>
  </si>
  <si>
    <t>תשלום עבור קרון מצלמות על פי מפרט צה``ל המוגדר בנספח הרלוונטי</t>
  </si>
  <si>
    <t>י"ע</t>
  </si>
  <si>
    <t>01.58.01.0030</t>
  </si>
  <si>
    <t>תשלום עבור רכב סיור ממוגן כולל דלק, ביטוח וכדומה על פי הוראות צה``ל.</t>
  </si>
  <si>
    <t>01.58.01.0032</t>
  </si>
  <si>
    <t>רכישת קסדות (קפלס``ט) ואפוד קרמי בסטנדרט A3 שיועמד לרשות המפקח ויימסר לתאגיד . האפודים והקסדות ימסרו חדשים ולא ישומשו על ידי הקבלן קודם.</t>
  </si>
  <si>
    <t xml:space="preserve">סה"כ אבטחה (01.58.01) </t>
  </si>
  <si>
    <t xml:space="preserve">הנחה באחוזים ל אבטחה (01.58.01) </t>
  </si>
  <si>
    <t xml:space="preserve">סה"כ לאחר הנחה אבטחה (01.58.01) </t>
  </si>
  <si>
    <t>01.58.02</t>
  </si>
  <si>
    <t>הסדרי תנועה</t>
  </si>
  <si>
    <t>01.58.02.0010</t>
  </si>
  <si>
    <t>פירוק מעקות בטיחות מפלדה מטיפוס כלשהו(מק``ט נת``י 51.01.0810)</t>
  </si>
  <si>
    <t>01.58.02.0020</t>
  </si>
  <si>
    <t>מעקה בטיחות מפלדה ברמת תפקוד H1 ברוחב פעיל W4 ערך חדירה VI4 , מאושר על ידי ועדה בינמשרדית (מק``ט נת``י 51.33.1542)</t>
  </si>
  <si>
    <t>01.58.02.0030</t>
  </si>
  <si>
    <t>פרט מעבר מפרופיל A לפרופיל B (מק``ט נת``י 51.33.1860)</t>
  </si>
  <si>
    <t>01.58.02.0040</t>
  </si>
  <si>
    <t>תמרורים מכל סוג שהוא (מק``ט נת``י 51.35.0500)</t>
  </si>
  <si>
    <t>01.58.02.0050</t>
  </si>
  <si>
    <t>תמרורי שילוט (מק``ט נת``י 51.35.0550)</t>
  </si>
  <si>
    <t>01.58.02.0060</t>
  </si>
  <si>
    <t>תושבת גומי (מק``ט נת``י 51.35.0560)</t>
  </si>
  <si>
    <t>01.58.02.0070</t>
  </si>
  <si>
    <t>פנסים מהבהבים (932) (מק``ט נת``י 51.35.0580)</t>
  </si>
  <si>
    <t>01.58.02.0080</t>
  </si>
  <si>
    <t>מעקות בטיחות ניידים מדרגת בטיחות T3 עם רוחב פעיל 1W ומעלה המחיר כולל את כל פרטי החיבור הנדרשים לרבות אלמנטי קצה (מק``ט נת``י 51.35.0722)</t>
  </si>
  <si>
    <t>01.58.02.0090</t>
  </si>
  <si>
    <t>סופג אנרגיה נייד המאושר ע``י הוועדה הבין משרדית להתקני תנועה ובטיחות לרמת תפקוד TL3 במהירות 100 קמ``ש (מק``ט נת``י 51.35.0905)</t>
  </si>
  <si>
    <t>נקודות תצפית</t>
  </si>
  <si>
    <t>01.58.02.0100</t>
  </si>
  <si>
    <t>צוות אבטחה כולל עגלת חץ וכל הציוד הנדרש לפי התרשימים בחוברת המדריך להסדרי תנועה באתרי עבודות בדרכים בין עירוניות - י``ע של עד 8 שעות (מק``ט נת``י 5.1000 (51.3</t>
  </si>
  <si>
    <t>01.58.02.0110</t>
  </si>
  <si>
    <t>שעת עבודה נוספת לצוות אבטחה בסעיף 51.35.1000 מעבר ל-8 שעות (מק``ט נת``י 51.35.1005)</t>
  </si>
  <si>
    <t>01.58.02.0120</t>
  </si>
  <si>
    <t>צוות אבטחה כולל עגלת חץ וכל הציוד הנדרש לפי התרשימים בחוברת המדריך להסדרי תנועה באתרי עבודות בדרכים בין עירוניות - עבודות לילה של עד 7 שעות (מק``ט נת``י (51.35.1020</t>
  </si>
  <si>
    <t>01.58.02.0130</t>
  </si>
  <si>
    <t>שעות עבודה נוספות לצוות אבטחה בסעיף 51.35.1020 מעבר ל-7 שעות (מק``ט נת``י 51.35.1021)</t>
  </si>
  <si>
    <t>01.58.02.0140</t>
  </si>
  <si>
    <t>ניידת פקחים</t>
  </si>
  <si>
    <t>01.58.02.0150</t>
  </si>
  <si>
    <t>שוטרים /פקחים בשכר</t>
  </si>
  <si>
    <t xml:space="preserve">סה"כ הסדרי תנועה (01.58.02) </t>
  </si>
  <si>
    <t xml:space="preserve">הנחה באחוזים ל הסדרי תנועה (01.58.02) </t>
  </si>
  <si>
    <t xml:space="preserve">סה"כ לאחר הנחה הסדרי תנועה (01.58.02) </t>
  </si>
  <si>
    <t xml:space="preserve">סה"כ אבטחה והסדרי תנועה (01.58) </t>
  </si>
  <si>
    <t xml:space="preserve">הנחה באחוזים ל אבטחה והסדרי תנועה (01.58) </t>
  </si>
  <si>
    <t xml:space="preserve">סה"כ לאחר הנחה אבטחה והסדרי תנועה (01.58) </t>
  </si>
  <si>
    <t xml:space="preserve">סה"כ הנחת קו מקטע B (01) </t>
  </si>
  <si>
    <t xml:space="preserve">הנחה באחוזים ל הנחת קו מקטע B (01) </t>
  </si>
  <si>
    <t xml:space="preserve">סה"כ לאחר הנחה הנחת קו מקטע B (01) </t>
  </si>
  <si>
    <t>02</t>
  </si>
  <si>
    <t>מגן דן וחציית כביש 5</t>
  </si>
  <si>
    <t>02.01</t>
  </si>
  <si>
    <t>תחנת שאיבה מגן דן</t>
  </si>
  <si>
    <t>02.01.01</t>
  </si>
  <si>
    <t>02.01.01.0010</t>
  </si>
  <si>
    <t>משאבה טבולה סוג FLYGT CONCERTOR דגם N80-5700 לספיקה של 10 מק``ש ועומד של 36מ`.</t>
  </si>
  <si>
    <t>02.01.01.0020</t>
  </si>
  <si>
    <t>לוח חשמל דגם FLYGT XPC להפעלת 2 משאבות כולל פנל הפעלה ובקרים מקוריים פנס אזהרה והחיבור לגנרטור.</t>
  </si>
  <si>
    <t>02.01.01.0030</t>
  </si>
  <si>
    <t>תכנון וביצוע של לוח אספקה ראשי.</t>
  </si>
  <si>
    <t>02.01.01.0040</t>
  </si>
  <si>
    <t>ארון פיברגלס לוחות חשמל עמיד לשמש לרבות נעילה.</t>
  </si>
  <si>
    <t>02.01.01.0050</t>
  </si>
  <si>
    <t>פילר חשמל ברוחב 2.0 מטר ובגובה 2.0 מטר</t>
  </si>
  <si>
    <t>02.01.01.0060</t>
  </si>
  <si>
    <t>תכנות וביצוע של בקר תקשורת לרבות כרטיס סים ומנוי לשנה.</t>
  </si>
  <si>
    <t>02.01.01.0070</t>
  </si>
  <si>
    <t>מצוף דוגמת פליגט ENM -10 לרבות חיבור לבקר התחנה.</t>
  </si>
  <si>
    <t>02.01.01.0080</t>
  </si>
  <si>
    <t>מגופי טריז צר לביוב קוטר ``2 עשוי ברזל יציקה ללחץ 16 אטמ`, עם ציפויי אמייל פנימי וחוץ אפוקסי, לרבות ציר מפלב``ם 316 ואוגנים נגדיים.</t>
  </si>
  <si>
    <t>02.01.01.0090</t>
  </si>
  <si>
    <t>מגופי טריז צר לביוב קוטר ``3 עשוי ברזל יציקה ללחץ 16 אטמ`, עם ציפויי אמייל פמניפ וחוץ אפוקסי, לרבות ציר מפלב``ם 316 ואוגנים נגדיים.</t>
  </si>
  <si>
    <t>02.01.01.0100</t>
  </si>
  <si>
    <t>מד ספיקה מנגנטי תוצרת KROHNE מדגם 4000 OPTIFLUX או ש``ע.</t>
  </si>
  <si>
    <t>02.01.01.0110</t>
  </si>
  <si>
    <t>רגש מד מפלס אולטרסוני תוצרת PULSAR רגש DB10 לרבות חיבור לבקר מתוכנת .</t>
  </si>
  <si>
    <t>02.01.01.0120</t>
  </si>
  <si>
    <t>שסתום אל חוזר קוטר ``3 עשוי מברזל יציקה דגם NR-040 תוצרת א.ר.י , לרבות ציר בולט, זרוע למשקולת ומשקולת, ללחץ עבודה של 16 אטמ`, לרבות אוגנים נגדיים, ומפ סק גבול LS-110 מתוצרת א.ר.י. או ש``ע.</t>
  </si>
  <si>
    <t>02.01.01.0130</t>
  </si>
  <si>
    <t>שסתום אוויר משולב לביוב קוטר ``3, עשוי ברזל יציקה דגם D020 א.ר.י, עם פתח מאוגן , ללחץ 16 אטמ`, לרבות אוגן נגדי.</t>
  </si>
  <si>
    <t>02.01.01.0140</t>
  </si>
  <si>
    <t>אוגן פלדה בקוטר ``3</t>
  </si>
  <si>
    <t>02.01.01.0150</t>
  </si>
  <si>
    <t>אוגן פלדה בקוטר ``2</t>
  </si>
  <si>
    <t>02.01.01.0160</t>
  </si>
  <si>
    <t>חצי דרסר קוטר ``3 לצינורות פלדה, ללחץ עבודה של 16 אטמ` עם ציפוי אפוקסי פנימי וחיצוני, לרבות ברגים, אומים ואטמים.</t>
  </si>
  <si>
    <t>02.01.01.0170</t>
  </si>
  <si>
    <t>אוגן עיוור ``3 בריתוך/הברגה, לרבות ברגים ואטמים.</t>
  </si>
  <si>
    <t>02.01.01.0180</t>
  </si>
  <si>
    <t>מד לחץ ``1 לרבות דיאפרגמה.</t>
  </si>
  <si>
    <t>02.01.01.0190</t>
  </si>
  <si>
    <t>ברז כדורי בפלב``ם 316 קוטר ``1</t>
  </si>
  <si>
    <t>02.01.01.0200</t>
  </si>
  <si>
    <t>סגר קיר בקוטר 160 מ``מ נירוסטה תוצרת ZET.</t>
  </si>
  <si>
    <t>02.01.01.0210</t>
  </si>
  <si>
    <t>הספקה והתקנה של מערכת צינורות פלדה עם ציפוי צמנט רב אלומיה וצביעה חיצונית בקטרים ``1-``4 לרבות ספחים וחיבור לאביזרים,לרבות מחברי פוליאטילן - פלדה מסוג SF פלסים או ש``ע.</t>
  </si>
  <si>
    <t>02.01.01.0220</t>
  </si>
  <si>
    <t>בור רקב תוצרת חופית בנפח 3.6 מ``ק.</t>
  </si>
  <si>
    <t>02.01.01.0230</t>
  </si>
  <si>
    <t>תמיכה לאביזרים ע``פ פרט סטנדרט 63</t>
  </si>
  <si>
    <t>02.01.01.0240</t>
  </si>
  <si>
    <t>שוחות מלבניות מחוליות טרומיות במידות 100/100 ס``מ עם מכסה ביוב בקוטר 60 ס``מ ממין D400 לרבות שלבי דריכה וכל אביזרים בעומק מעל 1.25 מ` על 1.75 מ` לרבות עבודות חפירה ומילוי חוזר.</t>
  </si>
  <si>
    <t>02.01.01.0250</t>
  </si>
  <si>
    <t>שוחות עגולות מחוליות טרומיות מבטון לפי ת``י 658 בקוטר 100ס``מ עם תקרה בינונית ומכסה ב.ב קוטר 60 ס``מ ממין B125, שלבי דריכה וכל אביזרים, לרבות אטם חדיר ה מסוג F-910 אן 910CS ואטימה בין חוליות מסוג איטופלסט או ש``ע בעומק מעל 1.25מ` עד 1.75מ` לרבות עבודות חפירה ומילוי חוזר.</t>
  </si>
  <si>
    <t>02.01.01.0260</t>
  </si>
  <si>
    <t>בור רטוב עגולה מחוליית טרומית בקוטר פנימי של 2 מ` ובעומק 2.25מ` כולל שלבי דריכה/סולם לרבות אטימה חיצוני ופנימי באיטופלסט, אגורן זרוע ללא קרונית וגלגלת , לרבות התקנה, חפירה ומילוי חוזר.</t>
  </si>
  <si>
    <t>02.01.01.0270</t>
  </si>
  <si>
    <t>הובלה והתקנה של גלגלת וקרונית ועגורן זרוע לעומס 500 ק``ג.</t>
  </si>
  <si>
    <t>02.01.01.0280</t>
  </si>
  <si>
    <t>משטח בטון מזויין לרבות שתי רשתות זיון על הפרט.</t>
  </si>
  <si>
    <t>02.01.01.0290</t>
  </si>
  <si>
    <t>הובלה והתקנה של גדר רשת בגובה עד 2מ` לרבות עמודים מעוגנים בקרקע.</t>
  </si>
  <si>
    <t>02.01.01.0300</t>
  </si>
  <si>
    <t>מצע סוג א לרבות פיזור והידוק מבוקר, ל 98% א.א.ש.הו מודיפייד.</t>
  </si>
  <si>
    <t>02.01.01.0310</t>
  </si>
  <si>
    <t>חפירה כללית בשטח לרבות העמסה והובלה, פיזור, הידוק רגיל ופינוי עודפי חפירה מאתר העבודה.</t>
  </si>
  <si>
    <t>02.01.01.0330</t>
  </si>
  <si>
    <t>צינורות PVC לביוב מסוג SN8, קוטר 160מ``מ לפי ת``י 884, כולל מחברירם, מונחים בקרקע בעומק מעל 1.25מ` עד 1.75מ`, לרבות עבודות חפירה, עטיפת חול ומילוי חוז ר</t>
  </si>
  <si>
    <t>02.01.01.0350</t>
  </si>
  <si>
    <t>עמודי תאורה וזרקור`.</t>
  </si>
  <si>
    <t>02.01.01.0360</t>
  </si>
  <si>
    <t>שער תואם הגדר ברוחב 4 מטר</t>
  </si>
  <si>
    <t>02.01.01.0370</t>
  </si>
  <si>
    <t>שורת אבני סלע מגושי סלע מובאים, טבעיים וקשיחים, בנפח כ-0.5מ``ק, לרבות חפירה לצורך תושבת לסלעים. מרווח בין הסלעים עד 0.5 מ`, במילוי קרקע מקומית בעובי 0 2 מ``מ.</t>
  </si>
  <si>
    <t>02.01.01.0371</t>
  </si>
  <si>
    <t>אספקה והתקנה של גנרטור חרום קטרפילר או ש``ע בחופה מושתקת להתקנה חיצונית לרבות מיכל סולר מלא בנפח 100 ליטר, הספק 20 KVA לפחות, לרבות בדיקה ואישור של מ שרד האנרגיה.</t>
  </si>
  <si>
    <t xml:space="preserve">סה"כ תחנת שאיבה מגן דן (02.01.01) </t>
  </si>
  <si>
    <t xml:space="preserve">הנחה באחוזים ל תחנת שאיבה מגן דן (02.01.01) </t>
  </si>
  <si>
    <t xml:space="preserve">סה"כ לאחר הנחה תחנת שאיבה מגן דן (02.01.01) </t>
  </si>
  <si>
    <t>02.01.02</t>
  </si>
  <si>
    <t>קו סניקה</t>
  </si>
  <si>
    <t>02.01.02.0010</t>
  </si>
  <si>
    <t>צינור סניקה פוליאתילן HDPE לביוב מסוג PE100 דרג 10בקוטר 110מ``מ מיוצרים לפי ת``י 4427/5392 כולל מחברים, מונחים בתוח הקרקע בעומק עד 1.25מי, לרבות עבודו ת חפירה ומילוי חוזר.</t>
  </si>
  <si>
    <t>02.01.02.0020</t>
  </si>
  <si>
    <t>משטח בטון מזויין לרבות שתי רשתות זיון על בתכנית הגמל.</t>
  </si>
  <si>
    <t>02.01.02.0030</t>
  </si>
  <si>
    <t>02.01.02.0040</t>
  </si>
  <si>
    <t>שער פישפש ברוחב 1מטר לרבות מנעול</t>
  </si>
  <si>
    <t>02.01.02.0050</t>
  </si>
  <si>
    <t>02.01.02.0060</t>
  </si>
  <si>
    <t>מגוף טריז צר לביוב קוטר ``4 עשוי ברזל יציקה ללחץ 16 אטמ`, עם ציפויי אמייל פמניפ וחוץ פוליאסטר, לרבות ציר מפלב``ם 316 ואוגנים נגדיים.</t>
  </si>
  <si>
    <t>02.01.02.0070</t>
  </si>
  <si>
    <t>מגופי טריז צר לביוב קוטר ``8 עשוי ברזל יציקה ללחץ 16 אטמ`, עם ציפויי אמייל פמניפ וחוץ פוליאסטר, לרבות ציר מפלב``ם 316 ואוגנים נגדיים.</t>
  </si>
  <si>
    <t>02.01.02.0080</t>
  </si>
  <si>
    <t>שסתום אל חוזר קוטר `4 עשוי מברזל יציקה דגם NR-040 תוצרת א.ר.י , לרבות ציר בולט, זרוע למשקולת ומשקולת, ללחץ עבודה של 16 אטמ`, לרבות אוגנים נגדיים, ומפס ק גבול LS-110 מתוצרת א.ר.י. או ש``ע.</t>
  </si>
  <si>
    <t>02.01.02.0090</t>
  </si>
  <si>
    <t>שסתום אל חוזר קוטר ``8 עשוי מברזל יציקה דגם NR-040 תוצרת א.ר.י , לרבות ציר בולט, זרוע למשקולת ומשקולת, ללחץ עבודה של 16 אטמ`, לרבות אוגנים נגדיים, ומפ סק גבול LS-110 מתוצרת א.ר.י. או ש``ע.</t>
  </si>
  <si>
    <t>02.01.02.0100</t>
  </si>
  <si>
    <t>חצי דרסר קוטר ``4 לצינורות פלדה, ללחץ עבודה של 16 אטמ` עם ציפוי אפוקסי פנימי וחיצוני, לרבות ברגים, אומים ואטמים.</t>
  </si>
  <si>
    <t>02.01.02.0110</t>
  </si>
  <si>
    <t>02.01.02.0120</t>
  </si>
  <si>
    <t>אוגן עיוור ``4 בריתוך/הברגה, לרבות ברגים ואטמים.</t>
  </si>
  <si>
    <t>02.01.02.0130</t>
  </si>
  <si>
    <t>אוגן עיוור ``8 בריתוך/הברגה, לרבות ברגים ואטמים.</t>
  </si>
  <si>
    <t>02.01.02.0140</t>
  </si>
  <si>
    <t>שסתום אוויר משולב לביוב קוטר ``2, עשוי ברזל יציקה דגם D020 א.ר.י, עם פתח מאוגן , ללחץ 16 אטמ`, לרבות אוגן נגדי.</t>
  </si>
  <si>
    <t>02.01.02.0150</t>
  </si>
  <si>
    <t>אוגן פלדה בקוטר ``4</t>
  </si>
  <si>
    <t>02.01.02.0160</t>
  </si>
  <si>
    <t>אוגן פלדה בקוטר ``8</t>
  </si>
  <si>
    <t>02.01.02.0170</t>
  </si>
  <si>
    <t>תמיכה לאביזרים ע``פ תוכנית פרטים.</t>
  </si>
  <si>
    <t>02.01.02.0180</t>
  </si>
  <si>
    <t>הספקה והתקנה של מערכת צינורות פלדה עם ציפוי צמנט רב אלומיה וצבעה חיצוני בקטריים ``4-``8 לרבות ספחים וחיבור לאביזרים לרבות מחברי פוליאתלן - פלדה מסוג SF פלסאון או ש``ע.</t>
  </si>
  <si>
    <t xml:space="preserve">סה"כ קו סניקה (02.01.02) </t>
  </si>
  <si>
    <t xml:space="preserve">הנחה באחוזים ל קו סניקה (02.01.02) </t>
  </si>
  <si>
    <t xml:space="preserve">סה"כ לאחר הנחה קו סניקה (02.01.02) </t>
  </si>
  <si>
    <t>02.01.03</t>
  </si>
  <si>
    <t>קו גרביטציה עוקף מגן דן</t>
  </si>
  <si>
    <t>02.01.03.0010</t>
  </si>
  <si>
    <t>אספקה הובלה והנחה של צינור פי.וי.סי בקוטר 200 מ``מ בעומק עד 1.75 מטר לרבות חפירה/חציבה, ריפוד ועטיפה, כיסוי והידוק.</t>
  </si>
  <si>
    <t>02.01.03.0020</t>
  </si>
  <si>
    <t>כנ``ל אך בעומק מ- 1.76 עד 2.25</t>
  </si>
  <si>
    <t>02.01.03.0030</t>
  </si>
  <si>
    <t>שוחת בקרה בקוטר 100 ס``מ בעומק עד 1.75 מ` לרבות מכזה בינוני לעומס 12.5 טון</t>
  </si>
  <si>
    <t>02.01.03.0040</t>
  </si>
  <si>
    <t>כנ``ל אך בעומק מ- 1.76 עד 2.25 מ`</t>
  </si>
  <si>
    <t>02.01.03.0050</t>
  </si>
  <si>
    <t>בור רקב בנפח 2.5 מ``ק לרבות חפירה, מצע וכיסוי דגם ``חופית`` או ש``ע.</t>
  </si>
  <si>
    <t>02.01.03.0060</t>
  </si>
  <si>
    <t>חיבור צינור לקו קיים</t>
  </si>
  <si>
    <t xml:space="preserve">סה"כ קו גרביטציה עוקף מגן דן (02.01.03) </t>
  </si>
  <si>
    <t xml:space="preserve">הנחה באחוזים ל קו גרביטציה עוקף מגן דן (02.01.03) </t>
  </si>
  <si>
    <t xml:space="preserve">סה"כ לאחר הנחה קו גרביטציה עוקף מגן דן (02.01.03) </t>
  </si>
  <si>
    <t xml:space="preserve">סה"כ תחנת שאיבה מגן דן (02.01) </t>
  </si>
  <si>
    <t xml:space="preserve">הנחה באחוזים ל תחנת שאיבה מגן דן (02.01) </t>
  </si>
  <si>
    <t xml:space="preserve">סה"כ לאחר הנחה תחנת שאיבה מגן דן (02.01) </t>
  </si>
  <si>
    <t>02.02</t>
  </si>
  <si>
    <t>חציית המכשול וכביש 5</t>
  </si>
  <si>
    <t>02.02.01</t>
  </si>
  <si>
    <t>02.02.01.0010</t>
  </si>
  <si>
    <t>קידוח גמיש בקוטר 450 מ``מ מתחת לכביש 5 לרבות אספקה של צינור פוליאתילן PE-100 בקוטר 450 מ``מ דרג 16. המחיר כולל את כל העבודות והחומרים לרבות בורות, הכנה , בנטונייט, תיאום מול נת``י וכדומה. המחיר כולל את חלקי הצינור שלא ישמשו לשרוול אלא ככניסה או יציאה מהקרקע ויחתכו לאחר מכן.</t>
  </si>
  <si>
    <t>02.02.01.0015</t>
  </si>
  <si>
    <t>קידוח גמיש בקוטר 450 מ``מ מתחת למכשול לרבות אספקה של צינור פוליאתילן PE-100 בקוטר 450 מ``מ דרג 10. המחיר כולל את כל העבודות והחומרים לרבות תיאום מול מש הב``ט.</t>
  </si>
  <si>
    <t>02.02.01.0020</t>
  </si>
  <si>
    <t>הפעלת יועץ קרקע לצורך אישור חצייה של נת``י לכביש 5 ושל המכשול לרבות בדיקות קרקע ומעבדה או גיאולוג על פי בחירת היועץ.</t>
  </si>
  <si>
    <t>02.02.01.0030</t>
  </si>
  <si>
    <t>אספקה הובלה והנחה של צינור פוליאתילן בקוטר 225 מ``מ דרג 10 בכל עומק.</t>
  </si>
  <si>
    <t>02.02.01.0040</t>
  </si>
  <si>
    <t>חיבור צינור בקוטר 225 מ``מ למפרט מגופים קיים לרבות גילוי הצינור וביצוע ההתחברות על פי הוראות המפקח ועל פי המצב הקיים בשטח כולל כל החומרים וחומרי העזר.</t>
  </si>
  <si>
    <t>02.02.01.0050</t>
  </si>
  <si>
    <t>שוחת ניקוז על קו בקוטר 225 מ``מ לרבות שוחה ואביזרים על פי פרט סטנדרט 41</t>
  </si>
  <si>
    <t>02.02.01.0060</t>
  </si>
  <si>
    <t>כנ``ל אך מושחל בשרוול ללא החפירה אך כולל סנדלי תמך ופקקי קצה לשרוול.</t>
  </si>
  <si>
    <t>02.02.01.0070</t>
  </si>
  <si>
    <t>חיתוך והרחקה של צינור קיים גלוי לרבות סילוק למקום הטמנה /מחזור קיים לרבות דמי הטמנה. אורך הקו המשוער כ-20 מטר. ישולם לכל אורך צינור.</t>
  </si>
  <si>
    <t xml:space="preserve">סה"כ חציית המכשול וכביש 5 (02.02.01) </t>
  </si>
  <si>
    <t xml:space="preserve">הנחה באחוזים ל חציית המכשול וכביש 5 (02.02.01) </t>
  </si>
  <si>
    <t xml:space="preserve">סה"כ לאחר הנחה חציית המכשול וכביש 5 (02.02.01) </t>
  </si>
  <si>
    <t xml:space="preserve">סה"כ חציית המכשול וכביש 5 (02.02) </t>
  </si>
  <si>
    <t xml:space="preserve">הנחה באחוזים ל חציית המכשול וכביש 5 (02.02) </t>
  </si>
  <si>
    <t xml:space="preserve">סה"כ לאחר הנחה חציית המכשול וכביש 5 (02.02) </t>
  </si>
  <si>
    <t xml:space="preserve">סה"כ מגן דן וחציית כביש 5 (02) </t>
  </si>
  <si>
    <t xml:space="preserve">הנחה באחוזים ל מגן דן וחציית כביש 5 (02) </t>
  </si>
  <si>
    <t xml:space="preserve">סה"כ לאחר הנחה מגן דן וחציית כביש 5 (02) </t>
  </si>
  <si>
    <t>03</t>
  </si>
  <si>
    <t>השלמות מקטע A</t>
  </si>
  <si>
    <t>03.01</t>
  </si>
  <si>
    <t>נקודות פריצה</t>
  </si>
  <si>
    <t>03.01.01</t>
  </si>
  <si>
    <t>נקודת פריצה</t>
  </si>
  <si>
    <t>03.01.01.0010</t>
  </si>
  <si>
    <t>מגופ טריז צר לביוב קוטר ``6 עשוי ברזל יציקה, ללחץ עבודה של 16 אטמ`, עם ציפוי פנים אמאייל וחוץ אפוקסי, לרבות ציר מפלב``מ 316 (נירוסטה) ואוגנים נגדיים</t>
  </si>
  <si>
    <t>03.01.01.0020</t>
  </si>
  <si>
    <t>אוגן על צינור פלדה קוטר ``6 (160,180 מ``מ), בריתוך, לרבות ברגים ואטמים</t>
  </si>
  <si>
    <t>03.01.01.0030</t>
  </si>
  <si>
    <t>צינורות פלדה קוטר ``20, עובי דופן ``3/16, עם ציפוי פנים מלט צמנט וצביעה חיצונית, מותקנים גלויים</t>
  </si>
  <si>
    <t>03.01.01.0040</t>
  </si>
  <si>
    <t>אוגן על צינור פלדה קוטר ``20 (500 מ``מ), בריתוך, לרבות ברגים ואטמים</t>
  </si>
  <si>
    <t>03.01.01.0050</t>
  </si>
  <si>
    <t>זקף פלדה ``6 באורך עד 30 ס``מ לרבות הרכבה וריתוך</t>
  </si>
  <si>
    <t>03.01.01.0060</t>
  </si>
  <si>
    <t>פירוק אוגן קוטר ``20 עם ש.א והרכבתו מחדש</t>
  </si>
  <si>
    <t xml:space="preserve">סה"כ נקודת פריצה (03.01.01) </t>
  </si>
  <si>
    <t xml:space="preserve">הנחה באחוזים ל נקודת פריצה (03.01.01) </t>
  </si>
  <si>
    <t xml:space="preserve">סה"כ לאחר הנחה נקודת פריצה (03.01.01) </t>
  </si>
  <si>
    <t xml:space="preserve">סה"כ נקודות פריצה (03.01) </t>
  </si>
  <si>
    <t xml:space="preserve">הנחה באחוזים ל נקודות פריצה (03.01) </t>
  </si>
  <si>
    <t xml:space="preserve">סה"כ לאחר הנחה נקודות פריצה (03.01) </t>
  </si>
  <si>
    <t>03.02</t>
  </si>
  <si>
    <t>שוחות</t>
  </si>
  <si>
    <t>03.02.01</t>
  </si>
  <si>
    <t>שוחת אוויר</t>
  </si>
  <si>
    <t>03.02.01.0010</t>
  </si>
  <si>
    <t>השלמת שוחת אוויר לפי פרט</t>
  </si>
  <si>
    <t xml:space="preserve">סה"כ שוחת אוויר (03.02.01) </t>
  </si>
  <si>
    <t xml:space="preserve">הנחה באחוזים ל שוחת אוויר (03.02.01) </t>
  </si>
  <si>
    <t xml:space="preserve">סה"כ לאחר הנחה שוחת אוויר (03.02.01) </t>
  </si>
  <si>
    <t>03.02.02</t>
  </si>
  <si>
    <t>שוחת ניקוי</t>
  </si>
  <si>
    <t>03.02.02.0010</t>
  </si>
  <si>
    <t>השלמת שוחת ניקוי לפי פרט</t>
  </si>
  <si>
    <t xml:space="preserve">סה"כ שוחת ניקוי (03.02.02) </t>
  </si>
  <si>
    <t xml:space="preserve">הנחה באחוזים ל שוחת ניקוי (03.02.02) </t>
  </si>
  <si>
    <t xml:space="preserve">סה"כ לאחר הנחה שוחת ניקוי (03.02.02) </t>
  </si>
  <si>
    <t>03.02.03</t>
  </si>
  <si>
    <t>שוחת ניקוז</t>
  </si>
  <si>
    <t>03.02.03.0010</t>
  </si>
  <si>
    <t>השלמת שוחת ניקוז לפי פרט</t>
  </si>
  <si>
    <t xml:space="preserve">סה"כ שוחת ניקוז (03.02.03) </t>
  </si>
  <si>
    <t xml:space="preserve">הנחה באחוזים ל שוחת ניקוז (03.02.03) </t>
  </si>
  <si>
    <t xml:space="preserve">סה"כ לאחר הנחה שוחת ניקוז (03.02.03) </t>
  </si>
  <si>
    <t xml:space="preserve">סה"כ שוחות (03.02) </t>
  </si>
  <si>
    <t xml:space="preserve">הנחה באחוזים ל שוחות (03.02) </t>
  </si>
  <si>
    <t xml:space="preserve">סה"כ לאחר הנחה שוחות (03.02) </t>
  </si>
  <si>
    <t>03.05</t>
  </si>
  <si>
    <t>03.05.01</t>
  </si>
  <si>
    <t>עמודי סימון</t>
  </si>
  <si>
    <t>03.05.01.0010</t>
  </si>
  <si>
    <t>עמוד סימון מצינור פלדה מגולוונת קוטר ``3 בתוך ומעל הקרקע, צבוע כחול ולבן לרבות יסוד בטון, עם כיפה ושלט כיתוב וסימון לקו</t>
  </si>
  <si>
    <t>03.05.01.0020</t>
  </si>
  <si>
    <t>עמוד סימון מצינור פלדה מגולוונת קוטר ``3 בתוך ומעל הקרקע, צבוע כחול ולבן לרבות יסוד בטון, עם כיפה ושלט כיתוב וסימון לשוחות</t>
  </si>
  <si>
    <t xml:space="preserve">סה"כ עמודי סימון (03.05.01) </t>
  </si>
  <si>
    <t xml:space="preserve">הנחה באחוזים ל עמודי סימון (03.05.01) </t>
  </si>
  <si>
    <t xml:space="preserve">סה"כ לאחר הנחה עמודי סימון (03.05.01) </t>
  </si>
  <si>
    <t>03.05.02</t>
  </si>
  <si>
    <t>שער לרכבים</t>
  </si>
  <si>
    <t>03.05.02.0010</t>
  </si>
  <si>
    <t>שער לרכבים לפי פרט כולל שילוט ומנעול</t>
  </si>
  <si>
    <t xml:space="preserve">סה"כ שער לרכבים (03.05.02) </t>
  </si>
  <si>
    <t xml:space="preserve">הנחה באחוזים ל שער לרכבים (03.05.02) </t>
  </si>
  <si>
    <t xml:space="preserve">סה"כ לאחר הנחה שער לרכבים (03.05.02) </t>
  </si>
  <si>
    <t>03.05.03</t>
  </si>
  <si>
    <t>שלטים</t>
  </si>
  <si>
    <t>03.05.03.0010</t>
  </si>
  <si>
    <t>שלט סימון מפח בגודל 40X40 ס``מ ע``ג הגדר של מפרט המגופים.</t>
  </si>
  <si>
    <t xml:space="preserve">סה"כ שלטים (03.05.03) </t>
  </si>
  <si>
    <t xml:space="preserve">הנחה באחוזים ל שלטים (03.05.03) </t>
  </si>
  <si>
    <t xml:space="preserve">סה"כ לאחר הנחה שלטים (03.05.03) </t>
  </si>
  <si>
    <t xml:space="preserve">סה"כ גידור (03.05) </t>
  </si>
  <si>
    <t xml:space="preserve">הנחה באחוזים ל גידור (03.05) </t>
  </si>
  <si>
    <t xml:space="preserve">סה"כ לאחר הנחה גידור (03.05) </t>
  </si>
  <si>
    <t>03.06</t>
  </si>
  <si>
    <t>דרך</t>
  </si>
  <si>
    <t>03.06.01</t>
  </si>
  <si>
    <t>מצעים</t>
  </si>
  <si>
    <t>03.06.01.0010</t>
  </si>
  <si>
    <t>חישוף השטח בעובי עד 20 ס``מ לכמות של עד 5000 מ``ר</t>
  </si>
  <si>
    <t>03.06.01.0020</t>
  </si>
  <si>
    <t>הידוק מבוקר של קרקע יסוד מקורית (הידוק שתית)</t>
  </si>
  <si>
    <t>03.06.01.0030</t>
  </si>
  <si>
    <t xml:space="preserve">סה"כ מצעים (03.06.01) </t>
  </si>
  <si>
    <t xml:space="preserve">הנחה באחוזים ל מצעים (03.06.01) </t>
  </si>
  <si>
    <t xml:space="preserve">סה"כ לאחר הנחה מצעים (03.06.01) </t>
  </si>
  <si>
    <t xml:space="preserve">סה"כ דרך (03.06) </t>
  </si>
  <si>
    <t xml:space="preserve">הנחה באחוזים ל דרך (03.06) </t>
  </si>
  <si>
    <t xml:space="preserve">סה"כ לאחר הנחה דרך (03.06) </t>
  </si>
  <si>
    <t>03.07</t>
  </si>
  <si>
    <t>מפרט מגופים אלקנה</t>
  </si>
  <si>
    <t>03.07.01</t>
  </si>
  <si>
    <t>צביעה</t>
  </si>
  <si>
    <t>03.07.01.0010</t>
  </si>
  <si>
    <t>צביעת צינורות גלויים</t>
  </si>
  <si>
    <t xml:space="preserve">סה"כ צביעה (03.07.01) </t>
  </si>
  <si>
    <t xml:space="preserve">הנחה באחוזים ל צביעה (03.07.01) </t>
  </si>
  <si>
    <t xml:space="preserve">סה"כ לאחר הנחה צביעה (03.07.01) </t>
  </si>
  <si>
    <t>03.07.02</t>
  </si>
  <si>
    <t>03.07.02.0010</t>
  </si>
  <si>
    <t>שער חד כנפי מגולוון דגם ``ערן`` או ``צבר`` או ש``ע במידות 120-140/200 ס``מ, מסגרת הכנף מפרופיל 60/40/2.2 מ``מ, ניצבים מפרופיל 25/25/1.5 מ``מ במרווח של 99-100 מ``מ, לרבות משקוף מפרופיל 60/60/2, יסודות בטון במידות 50/50/70 ס``מ ובריח למנעול תלייה</t>
  </si>
  <si>
    <t>03.07.02.0020</t>
  </si>
  <si>
    <t>גדר רשת מרותכת מחוטי פלדה קשה דגם ``בטחון`` או ``לירון עם קרן`` או ``שדרות`` או ש``ע בגובה כולל של 2.35 מ` מפני הקרקע, בתוספת מעקם עילי מעל גובה 1.9-2.0 מ` ב זווית 45° ובאורך 50 ס``מ. משבצות 50/150/4.5 מ``מ ועמודים מפרופיל 80/40/2.2 מ``מ או 60/60/2.2 מ``מ כל 2.95 מ`, לרבות כיפות, אביזרי חיבור מנירוסטה ויסודות ב טון בודדים</t>
  </si>
  <si>
    <t xml:space="preserve">סה"כ גידור (03.07.02) </t>
  </si>
  <si>
    <t xml:space="preserve">הנחה באחוזים ל גידור (03.07.02) </t>
  </si>
  <si>
    <t xml:space="preserve">סה"כ לאחר הנחה גידור (03.07.02) </t>
  </si>
  <si>
    <t xml:space="preserve">סה"כ מפרט מגופים אלקנה (03.07) </t>
  </si>
  <si>
    <t xml:space="preserve">הנחה באחוזים ל מפרט מגופים אלקנה (03.07) </t>
  </si>
  <si>
    <t xml:space="preserve">סה"כ לאחר הנחה מפרט מגופים אלקנה (03.07) </t>
  </si>
  <si>
    <t xml:space="preserve">סה"כ השלמות מקטע A (03) </t>
  </si>
  <si>
    <t xml:space="preserve">הנחה באחוזים ל השלמות מקטע A (03) </t>
  </si>
  <si>
    <t xml:space="preserve">סה"כ לאחר הנחה השלמות מקטע A (03) </t>
  </si>
  <si>
    <t xml:space="preserve">סה"כ לכתב הכמויות </t>
  </si>
  <si>
    <t xml:space="preserve">הנחה באחוזים ל כתב הכמויות </t>
  </si>
  <si>
    <t xml:space="preserve">סה"כ לאחר הנחה לכתב הכמויות </t>
  </si>
  <si>
    <t>מ.ע.מ.</t>
  </si>
  <si>
    <t>סה"כ להצעה כולל מ.ע.מ.</t>
  </si>
  <si>
    <t>ריכוז תתי פרקים, פרקים ומבנים</t>
  </si>
  <si>
    <t xml:space="preserve">גדרות (01.40.01) </t>
  </si>
  <si>
    <t xml:space="preserve">שערים (01.40.02) </t>
  </si>
  <si>
    <t xml:space="preserve">גידור (01.40) </t>
  </si>
  <si>
    <t xml:space="preserve">קווי ביוב (01.57.01) </t>
  </si>
  <si>
    <t xml:space="preserve">קידוח (01.57.02) </t>
  </si>
  <si>
    <t xml:space="preserve">הנחת צנרת בכביש (01.57.03) </t>
  </si>
  <si>
    <t xml:space="preserve">שוחות ניקוז/ניקוי/אוורור (01.57.04) </t>
  </si>
  <si>
    <t xml:space="preserve">השלמת שוחות בקטע שבוצע ע``י מגנזי (01.57.05) </t>
  </si>
  <si>
    <t xml:space="preserve">גמל ביוב (01.57.06) </t>
  </si>
  <si>
    <t xml:space="preserve">קווי ביוב (01.57) </t>
  </si>
  <si>
    <t xml:space="preserve">אבטחה (01.58.01) </t>
  </si>
  <si>
    <t xml:space="preserve">הסדרי תנועה (01.58.02) </t>
  </si>
  <si>
    <t xml:space="preserve">אבטחה והסדרי תנועה (01.58) </t>
  </si>
  <si>
    <t xml:space="preserve">הנחת קו מקטע B (01) </t>
  </si>
  <si>
    <t xml:space="preserve">תחנת שאיבה מגן דן (02.01.01) </t>
  </si>
  <si>
    <t xml:space="preserve">קו סניקה (02.01.02) </t>
  </si>
  <si>
    <t xml:space="preserve">קו גרביטציה עוקף מגן דן (02.01.03) </t>
  </si>
  <si>
    <t xml:space="preserve">תחנת שאיבה מגן דן (02.01) </t>
  </si>
  <si>
    <t xml:space="preserve">חציית המכשול וכביש 5 (02.02.01) </t>
  </si>
  <si>
    <t xml:space="preserve">חציית המכשול וכביש 5 (02.02) </t>
  </si>
  <si>
    <t xml:space="preserve">מגן דן וחציית כביש 5 (02) </t>
  </si>
  <si>
    <t xml:space="preserve">נקודת פריצה (03.01.01) </t>
  </si>
  <si>
    <t xml:space="preserve">נקודות פריצה (03.01) </t>
  </si>
  <si>
    <t xml:space="preserve">שוחת אוויר (03.02.01) </t>
  </si>
  <si>
    <t xml:space="preserve">שוחת ניקוי (03.02.02) </t>
  </si>
  <si>
    <t xml:space="preserve">שוחת ניקוז (03.02.03) </t>
  </si>
  <si>
    <t xml:space="preserve">שוחות (03.02) </t>
  </si>
  <si>
    <t xml:space="preserve">עמודי סימון (03.05.01) </t>
  </si>
  <si>
    <t xml:space="preserve">שער לרכבים (03.05.02) </t>
  </si>
  <si>
    <t xml:space="preserve">שלטים (03.05.03) </t>
  </si>
  <si>
    <t xml:space="preserve">גידור (03.05) </t>
  </si>
  <si>
    <t xml:space="preserve">מצעים (03.06.01) </t>
  </si>
  <si>
    <t xml:space="preserve">דרך (03.06) </t>
  </si>
  <si>
    <t xml:space="preserve">צביעה (03.07.01) </t>
  </si>
  <si>
    <t xml:space="preserve">גידור (03.07.02) </t>
  </si>
  <si>
    <t xml:space="preserve">מפרט מגופים אלקנה (03.07) </t>
  </si>
  <si>
    <t xml:space="preserve">השלמות מקטע A (03) </t>
  </si>
  <si>
    <t xml:space="preserve">סך הכל לכתב הכמויות כולל הנחות </t>
  </si>
  <si>
    <t xml:space="preserve">סך הכל לכתב הכמויות כולל מ.ע.מ </t>
  </si>
  <si>
    <t xml:space="preserve">שם החברה:     </t>
  </si>
  <si>
    <t xml:space="preserve">חתימה וחותמת:   </t>
  </si>
  <si>
    <t xml:space="preserve">תאריך: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</si>
</sst>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37" x14ac:knownFonts="1">
    <font>
      <sz val="10"/>
      <name val="Arial"/>
      <charset val="177"/>
      <scheme val="minor"/>
    </font>
    <font>
      <sz val="11"/>
      <color theme="1"/>
      <name val="Arial"/>
      <family val="2"/>
      <charset val="177"/>
      <scheme val="minor"/>
    </font>
    <font>
      <sz val="18"/>
      <color theme="3"/>
      <name val="Times New Roman"/>
      <family val="2"/>
      <charset val="177"/>
      <scheme val="major"/>
    </font>
    <font>
      <b/>
      <sz val="15"/>
      <color theme="3"/>
      <name val="Arial"/>
      <family val="2"/>
      <charset val="177"/>
      <scheme val="minor"/>
    </font>
    <font>
      <b/>
      <sz val="13"/>
      <color theme="3"/>
      <name val="Arial"/>
      <family val="2"/>
      <charset val="177"/>
      <scheme val="minor"/>
    </font>
    <font>
      <b/>
      <sz val="11"/>
      <color theme="3"/>
      <name val="Arial"/>
      <family val="2"/>
      <charset val="177"/>
      <scheme val="minor"/>
    </font>
    <font>
      <sz val="11"/>
      <color rgb="FF006100"/>
      <name val="Arial"/>
      <family val="2"/>
      <charset val="177"/>
      <scheme val="minor"/>
    </font>
    <font>
      <sz val="11"/>
      <color rgb="FF9C0006"/>
      <name val="Arial"/>
      <family val="2"/>
      <charset val="177"/>
      <scheme val="minor"/>
    </font>
    <font>
      <sz val="11"/>
      <color rgb="FF9C5700"/>
      <name val="Arial"/>
      <family val="2"/>
      <charset val="177"/>
      <scheme val="minor"/>
    </font>
    <font>
      <sz val="11"/>
      <color rgb="FF3F3F76"/>
      <name val="Arial"/>
      <family val="2"/>
      <charset val="177"/>
      <scheme val="minor"/>
    </font>
    <font>
      <b/>
      <sz val="11"/>
      <color rgb="FF3F3F3F"/>
      <name val="Arial"/>
      <family val="2"/>
      <charset val="177"/>
      <scheme val="minor"/>
    </font>
    <font>
      <b/>
      <sz val="11"/>
      <color rgb="FFFA7D00"/>
      <name val="Arial"/>
      <family val="2"/>
      <charset val="177"/>
      <scheme val="minor"/>
    </font>
    <font>
      <sz val="11"/>
      <color rgb="FFFA7D00"/>
      <name val="Arial"/>
      <family val="2"/>
      <charset val="177"/>
      <scheme val="minor"/>
    </font>
    <font>
      <b/>
      <sz val="11"/>
      <color theme="0"/>
      <name val="Arial"/>
      <family val="2"/>
      <charset val="177"/>
      <scheme val="minor"/>
    </font>
    <font>
      <sz val="11"/>
      <color rgb="FFFF0000"/>
      <name val="Arial"/>
      <family val="2"/>
      <charset val="177"/>
      <scheme val="minor"/>
    </font>
    <font>
      <i/>
      <sz val="11"/>
      <color rgb="FF7F7F7F"/>
      <name val="Arial"/>
      <family val="2"/>
      <charset val="177"/>
      <scheme val="minor"/>
    </font>
    <font>
      <b/>
      <sz val="11"/>
      <color theme="1"/>
      <name val="Arial"/>
      <family val="2"/>
      <charset val="177"/>
      <scheme val="minor"/>
    </font>
    <font>
      <sz val="11"/>
      <color theme="0"/>
      <name val="Arial"/>
      <family val="2"/>
      <charset val="177"/>
      <scheme val="minor"/>
    </font>
    <font>
      <sz val="10"/>
      <name val="Arial"/>
      <charset val="177"/>
      <scheme val="minor"/>
    </font>
    <font>
      <sz val="10"/>
      <color rgb="FFFFFFFF"/>
      <name val="Arial"/>
      <charset val="177"/>
      <scheme val="minor"/>
    </font>
    <font>
      <b/>
      <sz val="9"/>
      <name val="Arial"/>
      <charset val="177"/>
      <scheme val="minor"/>
    </font>
    <font>
      <sz val="9"/>
      <name val="Arial"/>
      <charset val="177"/>
      <scheme val="minor"/>
    </font>
    <font>
      <b/>
      <sz val="12"/>
      <name val="Arial"/>
      <family val="2"/>
      <scheme val="minor"/>
    </font>
    <font>
      <b/>
      <sz val="15"/>
      <name val="Arial"/>
      <charset val="177"/>
      <scheme val="minor"/>
    </font>
    <font>
      <b/>
      <sz val="10"/>
      <name val="Arial"/>
      <family val="2"/>
      <scheme val="minor"/>
    </font>
    <font>
      <b/>
      <sz val="10"/>
      <color rgb="FFFFFFFF"/>
      <name val="Arial"/>
      <family val="2"/>
      <scheme val="minor"/>
    </font>
    <font>
      <b/>
      <sz val="9"/>
      <name val="Arial"/>
      <family val="2"/>
      <scheme val="minor"/>
    </font>
    <font>
      <b/>
      <sz val="9"/>
      <color rgb="FFB8860B"/>
      <name val="Arial"/>
      <family val="2"/>
      <scheme val="minor"/>
    </font>
    <font>
      <b/>
      <sz val="9"/>
      <color rgb="FF00008B"/>
      <name val="Arial"/>
      <family val="2"/>
      <scheme val="minor"/>
    </font>
    <font>
      <b/>
      <sz val="9"/>
      <color rgb="FFDC143C"/>
      <name val="Arial"/>
      <family val="2"/>
      <scheme val="minor"/>
    </font>
    <font>
      <sz val="10"/>
      <name val="Arial"/>
      <family val="2"/>
      <scheme val="minor"/>
    </font>
    <font>
      <sz val="10"/>
      <color rgb="FFFFFFFF"/>
      <name val="Arial"/>
      <family val="2"/>
      <scheme val="minor"/>
    </font>
    <font>
      <sz val="9"/>
      <name val="Arial"/>
      <family val="2"/>
      <scheme val="minor"/>
    </font>
    <font>
      <b/>
      <sz val="10"/>
      <color rgb="FFB8860B"/>
      <name val="Arial"/>
      <charset val="177"/>
      <scheme val="minor"/>
    </font>
    <font>
      <b/>
      <sz val="10"/>
      <color rgb="FF00008B"/>
      <name val="Arial"/>
      <charset val="177"/>
      <scheme val="minor"/>
    </font>
    <font>
      <b/>
      <sz val="10"/>
      <color rgb="FFDC143C"/>
      <name val="Arial"/>
      <charset val="177"/>
      <scheme val="minor"/>
    </font>
    <font>
      <b/>
      <sz val="10"/>
      <name val="Arial"/>
      <charset val="177"/>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0C0C0"/>
        <bgColor indexed="64"/>
      </patternFill>
    </fill>
    <fill>
      <patternFill patternType="solid">
        <fgColor rgb="FFFFFF00"/>
        <bgColor indexed="64"/>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ck">
        <color rgb="FF000000"/>
      </top>
      <bottom style="thin">
        <color indexed="64"/>
      </bottom>
      <diagonal/>
    </border>
    <border>
      <left/>
      <right/>
      <top style="thick">
        <color rgb="FF000000"/>
      </top>
      <bottom style="thin">
        <color indexed="64"/>
      </bottom>
      <diagonal/>
    </border>
    <border>
      <left/>
      <right style="medium">
        <color indexed="64"/>
      </right>
      <top style="thick">
        <color rgb="FF000000"/>
      </top>
      <bottom style="thin">
        <color indexed="64"/>
      </bottom>
      <diagonal/>
    </border>
    <border>
      <left style="medium">
        <color indexed="64"/>
      </left>
      <right style="thin">
        <color indexed="64"/>
      </right>
      <top style="thick">
        <color rgb="FF000000"/>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ck">
        <color rgb="FF000000"/>
      </bottom>
      <diagonal/>
    </border>
    <border>
      <left/>
      <right/>
      <top style="thin">
        <color indexed="64"/>
      </top>
      <bottom style="thick">
        <color rgb="FF000000"/>
      </bottom>
      <diagonal/>
    </border>
    <border>
      <left/>
      <right style="medium">
        <color indexed="64"/>
      </right>
      <top style="thin">
        <color indexed="64"/>
      </top>
      <bottom style="thick">
        <color rgb="FF000000"/>
      </bottom>
      <diagonal/>
    </border>
  </borders>
  <cellStyleXfs count="44">
    <xf numFmtId="0" fontId="0" fillId="0" borderId="0"/>
    <xf numFmtId="43"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77">
    <xf numFmtId="0" fontId="18" fillId="0" borderId="0" xfId="0" applyFont="1"/>
    <xf numFmtId="0" fontId="18" fillId="33" borderId="0" xfId="0" applyFont="1" applyFill="1"/>
    <xf numFmtId="4" fontId="18" fillId="33" borderId="0" xfId="0" applyNumberFormat="1" applyFont="1" applyFill="1"/>
    <xf numFmtId="3" fontId="18" fillId="33" borderId="0" xfId="0" applyNumberFormat="1" applyFont="1" applyFill="1"/>
    <xf numFmtId="0" fontId="19" fillId="33" borderId="0" xfId="0" applyFont="1" applyFill="1"/>
    <xf numFmtId="0" fontId="20" fillId="33" borderId="10" xfId="0" applyFont="1" applyFill="1" applyBorder="1" applyAlignment="1">
      <alignment horizontal="right" wrapText="1"/>
    </xf>
    <xf numFmtId="0" fontId="21" fillId="33" borderId="11" xfId="0" applyFont="1" applyFill="1" applyBorder="1" applyAlignment="1">
      <alignment horizontal="right" wrapText="1"/>
    </xf>
    <xf numFmtId="0" fontId="24" fillId="33" borderId="0" xfId="0" applyFont="1" applyFill="1"/>
    <xf numFmtId="0" fontId="25" fillId="33" borderId="0" xfId="0" applyFont="1" applyFill="1"/>
    <xf numFmtId="0" fontId="26" fillId="33" borderId="10" xfId="0" applyFont="1" applyFill="1" applyBorder="1" applyAlignment="1">
      <alignment horizontal="right" wrapText="1"/>
    </xf>
    <xf numFmtId="0" fontId="26" fillId="33" borderId="11" xfId="0" applyFont="1" applyFill="1" applyBorder="1" applyAlignment="1">
      <alignment horizontal="right" wrapText="1"/>
    </xf>
    <xf numFmtId="0" fontId="30" fillId="33" borderId="0" xfId="0" applyFont="1" applyFill="1"/>
    <xf numFmtId="0" fontId="31" fillId="33" borderId="0" xfId="0" applyFont="1" applyFill="1"/>
    <xf numFmtId="0" fontId="32" fillId="33" borderId="11" xfId="0" applyFont="1" applyFill="1" applyBorder="1" applyAlignment="1">
      <alignment horizontal="right" wrapText="1"/>
    </xf>
    <xf numFmtId="3" fontId="0" fillId="33" borderId="0" xfId="0" applyNumberFormat="1" applyFont="1" applyFill="1"/>
    <xf numFmtId="0" fontId="0" fillId="33" borderId="0" xfId="0" applyFont="1" applyFill="1" applyAlignment="1" applyProtection="1">
      <alignment readingOrder="1"/>
    </xf>
    <xf numFmtId="0" fontId="22" fillId="33" borderId="0" xfId="0" applyFont="1" applyFill="1" applyAlignment="1" applyProtection="1">
      <alignment horizontal="left" readingOrder="2"/>
    </xf>
    <xf numFmtId="0" fontId="22" fillId="34" borderId="12" xfId="0" applyFont="1" applyFill="1" applyBorder="1" applyAlignment="1" applyProtection="1">
      <alignment horizontal="right" readingOrder="2"/>
    </xf>
    <xf numFmtId="0" fontId="23" fillId="33" borderId="12" xfId="0" applyFont="1" applyFill="1" applyBorder="1" applyAlignment="1" applyProtection="1">
      <alignment horizontal="center" wrapText="1" readingOrder="2"/>
    </xf>
    <xf numFmtId="0" fontId="20" fillId="33" borderId="13" xfId="0" applyFont="1" applyFill="1" applyBorder="1" applyAlignment="1" applyProtection="1">
      <alignment horizontal="right" wrapText="1" readingOrder="2"/>
    </xf>
    <xf numFmtId="0" fontId="20" fillId="33" borderId="10" xfId="0" applyFont="1" applyFill="1" applyBorder="1" applyAlignment="1" applyProtection="1">
      <alignment horizontal="right" wrapText="1" readingOrder="2"/>
    </xf>
    <xf numFmtId="4" fontId="20" fillId="33" borderId="10" xfId="0" applyNumberFormat="1" applyFont="1" applyFill="1" applyBorder="1" applyAlignment="1" applyProtection="1">
      <alignment horizontal="right" wrapText="1" readingOrder="2"/>
    </xf>
    <xf numFmtId="3" fontId="20" fillId="33" borderId="14" xfId="0" applyNumberFormat="1" applyFont="1" applyFill="1" applyBorder="1" applyAlignment="1" applyProtection="1">
      <alignment horizontal="right" wrapText="1" readingOrder="2"/>
    </xf>
    <xf numFmtId="0" fontId="21" fillId="33" borderId="15" xfId="0" applyFont="1" applyFill="1" applyBorder="1" applyAlignment="1" applyProtection="1">
      <alignment horizontal="right" wrapText="1" readingOrder="1"/>
    </xf>
    <xf numFmtId="0" fontId="21" fillId="33" borderId="16" xfId="0" applyFont="1" applyFill="1" applyBorder="1" applyAlignment="1" applyProtection="1">
      <alignment horizontal="right" wrapText="1" readingOrder="2"/>
    </xf>
    <xf numFmtId="4" fontId="21" fillId="33" borderId="16" xfId="0" applyNumberFormat="1" applyFont="1" applyFill="1" applyBorder="1" applyAlignment="1" applyProtection="1">
      <alignment wrapText="1" readingOrder="1"/>
    </xf>
    <xf numFmtId="4" fontId="21" fillId="33" borderId="17" xfId="0" applyNumberFormat="1" applyFont="1" applyFill="1" applyBorder="1" applyAlignment="1" applyProtection="1">
      <alignment wrapText="1" readingOrder="1"/>
    </xf>
    <xf numFmtId="0" fontId="21" fillId="33" borderId="18" xfId="0" applyFont="1" applyFill="1" applyBorder="1" applyAlignment="1" applyProtection="1">
      <alignment horizontal="right" wrapText="1" readingOrder="2"/>
    </xf>
    <xf numFmtId="0" fontId="26" fillId="33" borderId="19" xfId="0" applyFont="1" applyFill="1" applyBorder="1" applyAlignment="1" applyProtection="1">
      <alignment horizontal="right" wrapText="1" readingOrder="2"/>
    </xf>
    <xf numFmtId="0" fontId="27" fillId="33" borderId="16" xfId="0" applyFont="1" applyFill="1" applyBorder="1" applyAlignment="1" applyProtection="1">
      <alignment horizontal="right" wrapText="1" readingOrder="2"/>
    </xf>
    <xf numFmtId="0" fontId="26" fillId="33" borderId="16" xfId="0" applyFont="1" applyFill="1" applyBorder="1" applyAlignment="1" applyProtection="1">
      <alignment horizontal="right" wrapText="1" readingOrder="2"/>
    </xf>
    <xf numFmtId="4" fontId="26" fillId="33" borderId="16" xfId="0" applyNumberFormat="1" applyFont="1" applyFill="1" applyBorder="1" applyAlignment="1" applyProtection="1">
      <alignment wrapText="1" readingOrder="1"/>
    </xf>
    <xf numFmtId="4" fontId="26" fillId="33" borderId="17" xfId="0" applyNumberFormat="1" applyFont="1" applyFill="1" applyBorder="1" applyAlignment="1" applyProtection="1">
      <alignment wrapText="1" readingOrder="1"/>
    </xf>
    <xf numFmtId="10" fontId="0" fillId="34" borderId="20" xfId="2" applyNumberFormat="1" applyFont="1" applyFill="1" applyBorder="1" applyAlignment="1" applyProtection="1">
      <alignment readingOrder="1"/>
    </xf>
    <xf numFmtId="0" fontId="26" fillId="33" borderId="18" xfId="0" applyFont="1" applyFill="1" applyBorder="1" applyAlignment="1" applyProtection="1">
      <alignment horizontal="right" wrapText="1" readingOrder="2"/>
    </xf>
    <xf numFmtId="0" fontId="28" fillId="33" borderId="16" xfId="0" applyFont="1" applyFill="1" applyBorder="1" applyAlignment="1" applyProtection="1">
      <alignment horizontal="right" wrapText="1" readingOrder="2"/>
    </xf>
    <xf numFmtId="0" fontId="29" fillId="33" borderId="16" xfId="0" applyFont="1" applyFill="1" applyBorder="1" applyAlignment="1" applyProtection="1">
      <alignment horizontal="right" wrapText="1" readingOrder="2"/>
    </xf>
    <xf numFmtId="0" fontId="24" fillId="33" borderId="21" xfId="0" applyFont="1" applyFill="1" applyBorder="1" applyAlignment="1" applyProtection="1">
      <alignment horizontal="center" readingOrder="2"/>
    </xf>
    <xf numFmtId="0" fontId="24" fillId="33" borderId="22" xfId="0" applyFont="1" applyFill="1" applyBorder="1" applyAlignment="1" applyProtection="1">
      <alignment horizontal="center" readingOrder="2"/>
    </xf>
    <xf numFmtId="0" fontId="24" fillId="33" borderId="23" xfId="0" applyFont="1" applyFill="1" applyBorder="1" applyAlignment="1" applyProtection="1">
      <alignment horizontal="center" readingOrder="2"/>
    </xf>
    <xf numFmtId="0" fontId="0" fillId="33" borderId="33" xfId="0" applyFont="1" applyFill="1" applyBorder="1" applyAlignment="1" applyProtection="1">
      <alignment horizontal="right" readingOrder="2"/>
    </xf>
    <xf numFmtId="0" fontId="0" fillId="33" borderId="34" xfId="0" applyFont="1" applyFill="1" applyBorder="1" applyAlignment="1" applyProtection="1">
      <alignment horizontal="right" readingOrder="2"/>
    </xf>
    <xf numFmtId="0" fontId="0" fillId="33" borderId="35" xfId="0" applyFont="1" applyFill="1" applyBorder="1" applyAlignment="1" applyProtection="1">
      <alignment horizontal="right" readingOrder="2"/>
    </xf>
    <xf numFmtId="10" fontId="0" fillId="33" borderId="24" xfId="2" applyNumberFormat="1" applyFont="1" applyFill="1" applyBorder="1" applyAlignment="1" applyProtection="1">
      <alignment readingOrder="1"/>
    </xf>
    <xf numFmtId="0" fontId="0" fillId="33" borderId="0" xfId="0" applyFont="1" applyFill="1" applyAlignment="1" applyProtection="1">
      <alignment wrapText="1"/>
    </xf>
    <xf numFmtId="0" fontId="24" fillId="33" borderId="0" xfId="0" applyFont="1" applyFill="1" applyAlignment="1" applyProtection="1">
      <alignment wrapText="1" readingOrder="2"/>
    </xf>
    <xf numFmtId="4" fontId="0" fillId="33" borderId="0" xfId="0" applyNumberFormat="1" applyFont="1" applyFill="1" applyAlignment="1" applyProtection="1">
      <alignment wrapText="1"/>
    </xf>
    <xf numFmtId="0" fontId="0" fillId="33" borderId="0" xfId="0" applyNumberFormat="1" applyFont="1" applyFill="1" applyAlignment="1" applyProtection="1">
      <alignment wrapText="1"/>
    </xf>
    <xf numFmtId="0" fontId="33" fillId="33" borderId="25" xfId="0" applyFont="1" applyFill="1" applyBorder="1" applyAlignment="1" applyProtection="1">
      <alignment horizontal="right" readingOrder="2"/>
    </xf>
    <xf numFmtId="0" fontId="33" fillId="33" borderId="26" xfId="0" applyFont="1" applyFill="1" applyBorder="1" applyAlignment="1" applyProtection="1">
      <alignment horizontal="right" readingOrder="2"/>
    </xf>
    <xf numFmtId="0" fontId="33" fillId="33" borderId="27" xfId="0" applyFont="1" applyFill="1" applyBorder="1" applyAlignment="1" applyProtection="1">
      <alignment horizontal="right" readingOrder="2"/>
    </xf>
    <xf numFmtId="4" fontId="26" fillId="33" borderId="28" xfId="0" applyNumberFormat="1" applyFont="1" applyFill="1" applyBorder="1" applyAlignment="1" applyProtection="1">
      <alignment wrapText="1" readingOrder="1"/>
    </xf>
    <xf numFmtId="0" fontId="34" fillId="33" borderId="25" xfId="0" applyFont="1" applyFill="1" applyBorder="1" applyAlignment="1" applyProtection="1">
      <alignment horizontal="right" readingOrder="2"/>
    </xf>
    <xf numFmtId="0" fontId="34" fillId="33" borderId="26" xfId="0" applyFont="1" applyFill="1" applyBorder="1" applyAlignment="1" applyProtection="1">
      <alignment horizontal="right" readingOrder="2"/>
    </xf>
    <xf numFmtId="0" fontId="34" fillId="33" borderId="27" xfId="0" applyFont="1" applyFill="1" applyBorder="1" applyAlignment="1" applyProtection="1">
      <alignment horizontal="right" readingOrder="2"/>
    </xf>
    <xf numFmtId="0" fontId="35" fillId="33" borderId="25" xfId="0" applyFont="1" applyFill="1" applyBorder="1" applyAlignment="1" applyProtection="1">
      <alignment horizontal="right" readingOrder="2"/>
    </xf>
    <xf numFmtId="0" fontId="35" fillId="33" borderId="26" xfId="0" applyFont="1" applyFill="1" applyBorder="1" applyAlignment="1" applyProtection="1">
      <alignment horizontal="right" readingOrder="2"/>
    </xf>
    <xf numFmtId="0" fontId="35" fillId="33" borderId="27" xfId="0" applyFont="1" applyFill="1" applyBorder="1" applyAlignment="1" applyProtection="1">
      <alignment horizontal="right" readingOrder="2"/>
    </xf>
    <xf numFmtId="0" fontId="35" fillId="33" borderId="36" xfId="0" applyFont="1" applyFill="1" applyBorder="1" applyAlignment="1" applyProtection="1">
      <alignment horizontal="right" readingOrder="2"/>
    </xf>
    <xf numFmtId="0" fontId="35" fillId="33" borderId="37" xfId="0" applyFont="1" applyFill="1" applyBorder="1" applyAlignment="1" applyProtection="1">
      <alignment horizontal="right" readingOrder="2"/>
    </xf>
    <xf numFmtId="0" fontId="35" fillId="33" borderId="38" xfId="0" applyFont="1" applyFill="1" applyBorder="1" applyAlignment="1" applyProtection="1">
      <alignment horizontal="right" readingOrder="2"/>
    </xf>
    <xf numFmtId="0" fontId="36" fillId="33" borderId="29" xfId="0" applyFont="1" applyFill="1" applyBorder="1" applyAlignment="1" applyProtection="1">
      <alignment horizontal="right" readingOrder="2"/>
    </xf>
    <xf numFmtId="0" fontId="36" fillId="33" borderId="30" xfId="0" applyFont="1" applyFill="1" applyBorder="1" applyAlignment="1" applyProtection="1">
      <alignment horizontal="right" readingOrder="2"/>
    </xf>
    <xf numFmtId="0" fontId="36" fillId="33" borderId="31" xfId="0" applyFont="1" applyFill="1" applyBorder="1" applyAlignment="1" applyProtection="1">
      <alignment horizontal="right" readingOrder="2"/>
    </xf>
    <xf numFmtId="4" fontId="26" fillId="33" borderId="32" xfId="0" applyNumberFormat="1" applyFont="1" applyFill="1" applyBorder="1" applyAlignment="1" applyProtection="1">
      <alignment wrapText="1" readingOrder="1"/>
    </xf>
    <xf numFmtId="0" fontId="36" fillId="33" borderId="25" xfId="0" applyFont="1" applyFill="1" applyBorder="1" applyAlignment="1" applyProtection="1">
      <alignment horizontal="right" readingOrder="2"/>
    </xf>
    <xf numFmtId="0" fontId="36" fillId="33" borderId="26" xfId="0" applyFont="1" applyFill="1" applyBorder="1" applyAlignment="1" applyProtection="1">
      <alignment horizontal="right" readingOrder="2"/>
    </xf>
    <xf numFmtId="0" fontId="36" fillId="33" borderId="27" xfId="0" applyFont="1" applyFill="1" applyBorder="1" applyAlignment="1" applyProtection="1">
      <alignment horizontal="right" readingOrder="2"/>
    </xf>
    <xf numFmtId="0" fontId="0" fillId="33" borderId="0" xfId="0" applyFont="1" applyFill="1" applyProtection="1"/>
    <xf numFmtId="0" fontId="0" fillId="33" borderId="0" xfId="0" applyNumberFormat="1" applyFont="1" applyFill="1" applyProtection="1"/>
    <xf numFmtId="4" fontId="0" fillId="33" borderId="0" xfId="0" applyNumberFormat="1" applyFont="1" applyFill="1" applyProtection="1"/>
    <xf numFmtId="0" fontId="0" fillId="33" borderId="0" xfId="0" applyFont="1" applyFill="1" applyAlignment="1" applyProtection="1">
      <alignment horizontal="left" readingOrder="2"/>
    </xf>
    <xf numFmtId="0" fontId="0" fillId="34" borderId="12" xfId="0" applyFont="1" applyFill="1" applyBorder="1" applyAlignment="1" applyProtection="1">
      <alignment horizontal="right" readingOrder="2"/>
    </xf>
    <xf numFmtId="0" fontId="0" fillId="0" borderId="12" xfId="0" applyFont="1" applyFill="1" applyBorder="1" applyAlignment="1" applyProtection="1">
      <alignment horizontal="right" readingOrder="1"/>
    </xf>
    <xf numFmtId="14" fontId="0" fillId="34" borderId="12" xfId="0" applyNumberFormat="1" applyFont="1" applyFill="1" applyBorder="1" applyAlignment="1" applyProtection="1">
      <alignment horizontal="right" readingOrder="1"/>
    </xf>
    <xf numFmtId="4" fontId="26" fillId="33" borderId="16" xfId="0" applyNumberFormat="1" applyFont="1" applyFill="1" applyBorder="1" applyAlignment="1" applyProtection="1">
      <alignment wrapText="1" readingOrder="1"/>
      <protection locked="0"/>
    </xf>
    <xf numFmtId="4" fontId="21" fillId="35" borderId="16" xfId="0" applyNumberFormat="1" applyFont="1" applyFill="1" applyBorder="1" applyAlignment="1" applyProtection="1">
      <alignment wrapText="1" readingOrder="1"/>
      <protection locked="0"/>
    </xf>
  </cellXfs>
  <cellStyles count="44">
    <cellStyle name="20% - הדגשה1" xfId="21" builtinId="30" customBuiltin="1"/>
    <cellStyle name="20% - הדגשה2" xfId="25" builtinId="34" customBuiltin="1"/>
    <cellStyle name="20% - הדגשה3" xfId="29" builtinId="38" customBuiltin="1"/>
    <cellStyle name="20% - הדגשה4" xfId="33" builtinId="42" customBuiltin="1"/>
    <cellStyle name="20% - הדגשה5" xfId="37" builtinId="46" customBuiltin="1"/>
    <cellStyle name="20% - הדגשה6" xfId="41" builtinId="50" customBuiltin="1"/>
    <cellStyle name="40% - הדגשה1" xfId="22" builtinId="31" customBuiltin="1"/>
    <cellStyle name="40% - הדגשה2" xfId="26" builtinId="35" customBuiltin="1"/>
    <cellStyle name="40% - הדגשה3" xfId="30" builtinId="39" customBuiltin="1"/>
    <cellStyle name="40% - הדגשה4" xfId="34" builtinId="43" customBuiltin="1"/>
    <cellStyle name="40% - הדגשה5" xfId="38" builtinId="47" customBuiltin="1"/>
    <cellStyle name="40% - הדגשה6" xfId="42" builtinId="51" customBuiltin="1"/>
    <cellStyle name="60% - הדגשה1" xfId="23" builtinId="32" customBuiltin="1"/>
    <cellStyle name="60% - הדגשה2" xfId="27" builtinId="36" customBuiltin="1"/>
    <cellStyle name="60% - הדגשה3" xfId="31" builtinId="40" customBuiltin="1"/>
    <cellStyle name="60% - הדגשה4" xfId="35" builtinId="44" customBuiltin="1"/>
    <cellStyle name="60% - הדגשה5" xfId="39" builtinId="48" customBuiltin="1"/>
    <cellStyle name="60% - הדגשה6" xfId="43" builtinId="52" customBuiltin="1"/>
    <cellStyle name="Comma" xfId="1" builtinId="3" customBuiltin="1"/>
    <cellStyle name="Normal" xfId="0" builtinId="0"/>
    <cellStyle name="Percent" xfId="2" builtinId="5" customBuiltin="1"/>
    <cellStyle name="הדגשה1" xfId="20" builtinId="29" customBuiltin="1"/>
    <cellStyle name="הדגשה2" xfId="24" builtinId="33" customBuiltin="1"/>
    <cellStyle name="הדגשה3" xfId="28" builtinId="37" customBuiltin="1"/>
    <cellStyle name="הדגשה4" xfId="32" builtinId="41" customBuiltin="1"/>
    <cellStyle name="הדגשה5" xfId="36" builtinId="45" customBuiltin="1"/>
    <cellStyle name="הדגשה6" xfId="40" builtinId="49" customBuiltin="1"/>
    <cellStyle name="הערה" xfId="17" builtinId="10" customBuiltin="1"/>
    <cellStyle name="חישוב" xfId="13" builtinId="22" customBuiltin="1"/>
    <cellStyle name="טוב" xfId="8" builtinId="26" customBuiltin="1"/>
    <cellStyle name="טקסט אזהרה" xfId="16" builtinId="11" customBuiltin="1"/>
    <cellStyle name="טקסט הסברי" xfId="18" builtinId="53" customBuiltin="1"/>
    <cellStyle name="כותרת" xfId="3" builtinId="15" customBuiltin="1"/>
    <cellStyle name="כותרת 1" xfId="4" builtinId="16" customBuiltin="1"/>
    <cellStyle name="כותרת 2" xfId="5" builtinId="17" customBuiltin="1"/>
    <cellStyle name="כותרת 3" xfId="6" builtinId="18" customBuiltin="1"/>
    <cellStyle name="כותרת 4" xfId="7" builtinId="19" customBuiltin="1"/>
    <cellStyle name="ניטראלי" xfId="10" builtinId="28" customBuiltin="1"/>
    <cellStyle name="סה&quot;כ" xfId="19" builtinId="25" customBuiltin="1"/>
    <cellStyle name="פלט" xfId="12" builtinId="21" customBuiltin="1"/>
    <cellStyle name="קלט" xfId="11" builtinId="20" customBuiltin="1"/>
    <cellStyle name="רע" xfId="9" builtinId="27" customBuiltin="1"/>
    <cellStyle name="תא מסומן" xfId="15" builtinId="23" customBuiltin="1"/>
    <cellStyle name="תא מקושר" xfId="14" builtinId="24"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355"/>
  <sheetViews>
    <sheetView showGridLines="0" showZeros="0" rightToLeft="1" tabSelected="1" topLeftCell="A283" workbookViewId="0">
      <selection activeCell="E291" activeCellId="24" sqref="D17 E8:E10 E15 E25:E37 E42 E47:E52 E58:E60 E65:E66 E71:E81 E91:E94 E126:E151 E152:E161 E166:E183 E188:E193 E202:E209 E222:E227 E236 E241 E246 E255:E256 E261 E266 E275:E277 E286 E291:E292"/>
    </sheetView>
  </sheetViews>
  <sheetFormatPr defaultRowHeight="13.5" thickBottom="1" x14ac:dyDescent="0.25"/>
  <cols>
    <col min="1" max="1" width="18.85546875" style="1" customWidth="1"/>
    <col min="2" max="2" width="76.5703125" style="1" customWidth="1"/>
    <col min="3" max="3" width="8" style="1" customWidth="1"/>
    <col min="4" max="4" width="16.5703125" style="2" customWidth="1"/>
    <col min="5" max="5" width="17.85546875" style="2" customWidth="1"/>
    <col min="6" max="6" width="18.42578125" style="3" customWidth="1"/>
    <col min="7" max="8" width="18.42578125" style="4" customWidth="1"/>
    <col min="9" max="29" width="0" style="4" hidden="1" customWidth="1"/>
    <col min="30" max="256" width="10.28515625" style="1"/>
    <col min="257" max="257" width="57.85546875" style="5" customWidth="1"/>
    <col min="258" max="258" width="57.85546875" style="6" customWidth="1"/>
    <col min="259" max="259" width="57.85546875" style="1" customWidth="1"/>
    <col min="260" max="16384" width="9.140625" style="1"/>
  </cols>
  <sheetData>
    <row r="1" spans="1:258" ht="17.25" customHeight="1" thickBot="1" x14ac:dyDescent="0.3">
      <c r="A1" s="15"/>
      <c r="B1" s="16" t="s">
        <v>0</v>
      </c>
      <c r="C1" s="17"/>
      <c r="D1" s="17"/>
      <c r="E1" s="17"/>
      <c r="F1" s="17"/>
    </row>
    <row r="2" spans="1:258" ht="20.25" thickBot="1" x14ac:dyDescent="0.35">
      <c r="A2" s="18" t="s">
        <v>1</v>
      </c>
      <c r="B2" s="18"/>
      <c r="C2" s="18"/>
      <c r="D2" s="18"/>
      <c r="E2" s="18"/>
      <c r="F2" s="18"/>
    </row>
    <row r="3" spans="1:258" thickBot="1" x14ac:dyDescent="0.25">
      <c r="A3" s="19" t="s">
        <v>2</v>
      </c>
      <c r="B3" s="20" t="s">
        <v>3</v>
      </c>
      <c r="C3" s="20" t="s">
        <v>4</v>
      </c>
      <c r="D3" s="21" t="s">
        <v>5</v>
      </c>
      <c r="E3" s="21" t="s">
        <v>6</v>
      </c>
      <c r="F3" s="22" t="s">
        <v>7</v>
      </c>
    </row>
    <row r="4" spans="1:258" thickBot="1" x14ac:dyDescent="0.25">
      <c r="A4" s="23"/>
      <c r="B4" s="24" t="s">
        <v>8</v>
      </c>
      <c r="C4" s="24"/>
      <c r="D4" s="25"/>
      <c r="E4" s="25"/>
      <c r="F4" s="26"/>
    </row>
    <row r="5" spans="1:258" thickBot="1" x14ac:dyDescent="0.25">
      <c r="A5" s="23" t="s">
        <v>9</v>
      </c>
      <c r="B5" s="24" t="s">
        <v>10</v>
      </c>
      <c r="C5" s="24"/>
      <c r="D5" s="25"/>
      <c r="E5" s="25"/>
      <c r="F5" s="26"/>
    </row>
    <row r="6" spans="1:258" thickBot="1" x14ac:dyDescent="0.25">
      <c r="A6" s="23" t="s">
        <v>11</v>
      </c>
      <c r="B6" s="24" t="s">
        <v>12</v>
      </c>
      <c r="C6" s="24"/>
      <c r="D6" s="25"/>
      <c r="E6" s="25"/>
      <c r="F6" s="26"/>
    </row>
    <row r="7" spans="1:258" thickBot="1" x14ac:dyDescent="0.25">
      <c r="A7" s="23" t="s">
        <v>13</v>
      </c>
      <c r="B7" s="24" t="s">
        <v>14</v>
      </c>
      <c r="C7" s="24"/>
      <c r="D7" s="25"/>
      <c r="E7" s="25"/>
      <c r="F7" s="26"/>
    </row>
    <row r="8" spans="1:258" ht="24.75" thickBot="1" x14ac:dyDescent="0.25">
      <c r="A8" s="27" t="s">
        <v>15</v>
      </c>
      <c r="B8" s="24" t="s">
        <v>16</v>
      </c>
      <c r="C8" s="24" t="s">
        <v>17</v>
      </c>
      <c r="D8" s="25">
        <v>2500</v>
      </c>
      <c r="E8" s="76"/>
      <c r="F8" s="26">
        <f>E8*D8</f>
        <v>0</v>
      </c>
    </row>
    <row r="9" spans="1:258" thickBot="1" x14ac:dyDescent="0.25">
      <c r="A9" s="27" t="s">
        <v>18</v>
      </c>
      <c r="B9" s="24" t="s">
        <v>19</v>
      </c>
      <c r="C9" s="24" t="s">
        <v>20</v>
      </c>
      <c r="D9" s="25">
        <v>2</v>
      </c>
      <c r="E9" s="76"/>
      <c r="F9" s="26">
        <f>E9*D9</f>
        <v>0</v>
      </c>
    </row>
    <row r="10" spans="1:258" thickBot="1" x14ac:dyDescent="0.25">
      <c r="A10" s="27" t="s">
        <v>21</v>
      </c>
      <c r="B10" s="24" t="s">
        <v>22</v>
      </c>
      <c r="C10" s="24" t="s">
        <v>17</v>
      </c>
      <c r="D10" s="25">
        <v>400</v>
      </c>
      <c r="E10" s="76"/>
      <c r="F10" s="26">
        <f>E10*D10</f>
        <v>0</v>
      </c>
    </row>
    <row r="11" spans="1:258" s="7" customFormat="1" thickBot="1" x14ac:dyDescent="0.25">
      <c r="A11" s="28"/>
      <c r="B11" s="29" t="s">
        <v>23</v>
      </c>
      <c r="C11" s="30"/>
      <c r="D11" s="31"/>
      <c r="E11" s="31"/>
      <c r="F11" s="32">
        <f>SUM(F8:F10)</f>
        <v>0</v>
      </c>
      <c r="G11" s="8"/>
      <c r="H11" s="8"/>
      <c r="I11" s="8"/>
      <c r="J11" s="8"/>
      <c r="K11" s="8"/>
      <c r="L11" s="8"/>
      <c r="M11" s="8"/>
      <c r="N11" s="8"/>
      <c r="O11" s="8"/>
      <c r="P11" s="8"/>
      <c r="Q11" s="8"/>
      <c r="R11" s="8"/>
      <c r="S11" s="8"/>
      <c r="T11" s="8"/>
      <c r="U11" s="8"/>
      <c r="V11" s="8"/>
      <c r="W11" s="8"/>
      <c r="X11" s="8"/>
      <c r="Y11" s="8"/>
      <c r="Z11" s="8"/>
      <c r="AA11" s="8"/>
      <c r="AB11" s="8"/>
      <c r="AC11" s="8"/>
      <c r="IW11" s="9"/>
      <c r="IX11" s="10"/>
    </row>
    <row r="12" spans="1:258" s="7" customFormat="1" thickBot="1" x14ac:dyDescent="0.25">
      <c r="A12" s="28"/>
      <c r="B12" s="29" t="s">
        <v>24</v>
      </c>
      <c r="C12" s="30"/>
      <c r="D12" s="31"/>
      <c r="E12" s="33">
        <v>0</v>
      </c>
      <c r="F12" s="32">
        <f>(F11*E12)</f>
        <v>0</v>
      </c>
      <c r="G12" s="8"/>
      <c r="H12" s="8"/>
      <c r="I12" s="8"/>
      <c r="J12" s="8"/>
      <c r="K12" s="8"/>
      <c r="L12" s="8"/>
      <c r="M12" s="8"/>
      <c r="N12" s="8"/>
      <c r="O12" s="8"/>
      <c r="P12" s="8"/>
      <c r="Q12" s="8"/>
      <c r="R12" s="8"/>
      <c r="S12" s="8"/>
      <c r="T12" s="8"/>
      <c r="U12" s="8"/>
      <c r="V12" s="8"/>
      <c r="W12" s="8"/>
      <c r="X12" s="8"/>
      <c r="Y12" s="8"/>
      <c r="Z12" s="8"/>
      <c r="AA12" s="8"/>
      <c r="AB12" s="8"/>
      <c r="AC12" s="8"/>
      <c r="IW12" s="9"/>
      <c r="IX12" s="10"/>
    </row>
    <row r="13" spans="1:258" s="7" customFormat="1" thickBot="1" x14ac:dyDescent="0.25">
      <c r="A13" s="34"/>
      <c r="B13" s="29" t="s">
        <v>25</v>
      </c>
      <c r="C13" s="30"/>
      <c r="D13" s="31"/>
      <c r="E13" s="31"/>
      <c r="F13" s="32">
        <f>(F11-F12)</f>
        <v>0</v>
      </c>
      <c r="G13" s="8"/>
      <c r="H13" s="8"/>
      <c r="I13" s="8"/>
      <c r="J13" s="8"/>
      <c r="K13" s="8"/>
      <c r="L13" s="8"/>
      <c r="M13" s="8"/>
      <c r="N13" s="8"/>
      <c r="O13" s="8"/>
      <c r="P13" s="8"/>
      <c r="Q13" s="8"/>
      <c r="R13" s="8"/>
      <c r="S13" s="8"/>
      <c r="T13" s="8"/>
      <c r="U13" s="8"/>
      <c r="V13" s="8"/>
      <c r="W13" s="8"/>
      <c r="X13" s="8"/>
      <c r="Y13" s="8"/>
      <c r="Z13" s="8"/>
      <c r="AA13" s="8"/>
      <c r="AB13" s="8"/>
      <c r="AC13" s="8"/>
      <c r="IW13" s="9"/>
      <c r="IX13" s="10"/>
    </row>
    <row r="14" spans="1:258" thickBot="1" x14ac:dyDescent="0.25">
      <c r="A14" s="23" t="s">
        <v>26</v>
      </c>
      <c r="B14" s="24" t="s">
        <v>27</v>
      </c>
      <c r="C14" s="24"/>
      <c r="D14" s="25"/>
      <c r="E14" s="25"/>
      <c r="F14" s="26"/>
    </row>
    <row r="15" spans="1:258" ht="24.75" thickBot="1" x14ac:dyDescent="0.25">
      <c r="A15" s="27" t="s">
        <v>28</v>
      </c>
      <c r="B15" s="24" t="s">
        <v>29</v>
      </c>
      <c r="C15" s="24" t="s">
        <v>20</v>
      </c>
      <c r="D15" s="25">
        <v>6</v>
      </c>
      <c r="E15" s="76"/>
      <c r="F15" s="26">
        <f>E15*D15</f>
        <v>0</v>
      </c>
    </row>
    <row r="16" spans="1:258" s="7" customFormat="1" thickBot="1" x14ac:dyDescent="0.25">
      <c r="A16" s="28"/>
      <c r="B16" s="29" t="s">
        <v>30</v>
      </c>
      <c r="C16" s="30"/>
      <c r="D16" s="31"/>
      <c r="E16" s="31"/>
      <c r="F16" s="32">
        <f>SUM(F15:F15)</f>
        <v>0</v>
      </c>
      <c r="G16" s="8"/>
      <c r="H16" s="8"/>
      <c r="I16" s="8"/>
      <c r="J16" s="8"/>
      <c r="K16" s="8"/>
      <c r="L16" s="8"/>
      <c r="M16" s="8"/>
      <c r="N16" s="8"/>
      <c r="O16" s="8"/>
      <c r="P16" s="8"/>
      <c r="Q16" s="8"/>
      <c r="R16" s="8"/>
      <c r="S16" s="8"/>
      <c r="T16" s="8"/>
      <c r="U16" s="8"/>
      <c r="V16" s="8"/>
      <c r="W16" s="8"/>
      <c r="X16" s="8"/>
      <c r="Y16" s="8"/>
      <c r="Z16" s="8"/>
      <c r="AA16" s="8"/>
      <c r="AB16" s="8"/>
      <c r="AC16" s="8"/>
      <c r="IW16" s="9"/>
      <c r="IX16" s="10"/>
    </row>
    <row r="17" spans="1:258" s="7" customFormat="1" thickBot="1" x14ac:dyDescent="0.25">
      <c r="A17" s="28"/>
      <c r="B17" s="29" t="s">
        <v>31</v>
      </c>
      <c r="C17" s="30"/>
      <c r="D17" s="75"/>
      <c r="E17" s="33">
        <v>0</v>
      </c>
      <c r="F17" s="32">
        <f>(F16*E17)</f>
        <v>0</v>
      </c>
      <c r="G17" s="8"/>
      <c r="H17" s="8"/>
      <c r="I17" s="8"/>
      <c r="J17" s="8"/>
      <c r="K17" s="8"/>
      <c r="L17" s="8"/>
      <c r="M17" s="8"/>
      <c r="N17" s="8"/>
      <c r="O17" s="8"/>
      <c r="P17" s="8"/>
      <c r="Q17" s="8"/>
      <c r="R17" s="8"/>
      <c r="S17" s="8"/>
      <c r="T17" s="8"/>
      <c r="U17" s="8"/>
      <c r="V17" s="8"/>
      <c r="W17" s="8"/>
      <c r="X17" s="8"/>
      <c r="Y17" s="8"/>
      <c r="Z17" s="8"/>
      <c r="AA17" s="8"/>
      <c r="AB17" s="8"/>
      <c r="AC17" s="8"/>
      <c r="IW17" s="9"/>
      <c r="IX17" s="10"/>
    </row>
    <row r="18" spans="1:258" s="7" customFormat="1" thickBot="1" x14ac:dyDescent="0.25">
      <c r="A18" s="34"/>
      <c r="B18" s="29" t="s">
        <v>32</v>
      </c>
      <c r="C18" s="30"/>
      <c r="D18" s="31"/>
      <c r="E18" s="31"/>
      <c r="F18" s="32">
        <f>(F16-F17)</f>
        <v>0</v>
      </c>
      <c r="G18" s="8"/>
      <c r="H18" s="8"/>
      <c r="I18" s="8"/>
      <c r="J18" s="8"/>
      <c r="K18" s="8"/>
      <c r="L18" s="8"/>
      <c r="M18" s="8"/>
      <c r="N18" s="8"/>
      <c r="O18" s="8"/>
      <c r="P18" s="8"/>
      <c r="Q18" s="8"/>
      <c r="R18" s="8"/>
      <c r="S18" s="8"/>
      <c r="T18" s="8"/>
      <c r="U18" s="8"/>
      <c r="V18" s="8"/>
      <c r="W18" s="8"/>
      <c r="X18" s="8"/>
      <c r="Y18" s="8"/>
      <c r="Z18" s="8"/>
      <c r="AA18" s="8"/>
      <c r="AB18" s="8"/>
      <c r="AC18" s="8"/>
      <c r="IW18" s="9"/>
      <c r="IX18" s="10"/>
    </row>
    <row r="19" spans="1:258" s="7" customFormat="1" thickBot="1" x14ac:dyDescent="0.25">
      <c r="A19" s="28"/>
      <c r="B19" s="35" t="s">
        <v>33</v>
      </c>
      <c r="C19" s="30"/>
      <c r="D19" s="31"/>
      <c r="E19" s="31"/>
      <c r="F19" s="32">
        <f>SUM(F13,F18)</f>
        <v>0</v>
      </c>
      <c r="G19" s="8"/>
      <c r="H19" s="8"/>
      <c r="I19" s="8"/>
      <c r="J19" s="8"/>
      <c r="K19" s="8"/>
      <c r="L19" s="8"/>
      <c r="M19" s="8"/>
      <c r="N19" s="8"/>
      <c r="O19" s="8"/>
      <c r="P19" s="8"/>
      <c r="Q19" s="8"/>
      <c r="R19" s="8"/>
      <c r="S19" s="8"/>
      <c r="T19" s="8"/>
      <c r="U19" s="8"/>
      <c r="V19" s="8"/>
      <c r="W19" s="8"/>
      <c r="X19" s="8"/>
      <c r="Y19" s="8"/>
      <c r="Z19" s="8"/>
      <c r="AA19" s="8"/>
      <c r="AB19" s="8"/>
      <c r="AC19" s="8"/>
      <c r="IW19" s="9"/>
      <c r="IX19" s="10"/>
    </row>
    <row r="20" spans="1:258" s="7" customFormat="1" thickBot="1" x14ac:dyDescent="0.25">
      <c r="A20" s="28"/>
      <c r="B20" s="35" t="s">
        <v>34</v>
      </c>
      <c r="C20" s="30"/>
      <c r="D20" s="31"/>
      <c r="E20" s="33">
        <v>0</v>
      </c>
      <c r="F20" s="32">
        <f>(F19*E20)</f>
        <v>0</v>
      </c>
      <c r="G20" s="8"/>
      <c r="H20" s="8"/>
      <c r="I20" s="8"/>
      <c r="J20" s="8"/>
      <c r="K20" s="8"/>
      <c r="L20" s="8"/>
      <c r="M20" s="8"/>
      <c r="N20" s="8"/>
      <c r="O20" s="8"/>
      <c r="P20" s="8"/>
      <c r="Q20" s="8"/>
      <c r="R20" s="8"/>
      <c r="S20" s="8"/>
      <c r="T20" s="8"/>
      <c r="U20" s="8"/>
      <c r="V20" s="8"/>
      <c r="W20" s="8"/>
      <c r="X20" s="8"/>
      <c r="Y20" s="8"/>
      <c r="Z20" s="8"/>
      <c r="AA20" s="8"/>
      <c r="AB20" s="8"/>
      <c r="AC20" s="8"/>
      <c r="IW20" s="9"/>
      <c r="IX20" s="10"/>
    </row>
    <row r="21" spans="1:258" s="7" customFormat="1" thickBot="1" x14ac:dyDescent="0.25">
      <c r="A21" s="34"/>
      <c r="B21" s="35" t="s">
        <v>35</v>
      </c>
      <c r="C21" s="30"/>
      <c r="D21" s="31"/>
      <c r="E21" s="31"/>
      <c r="F21" s="32">
        <f>(F19-F20)</f>
        <v>0</v>
      </c>
      <c r="G21" s="8"/>
      <c r="H21" s="8"/>
      <c r="I21" s="8"/>
      <c r="J21" s="8"/>
      <c r="K21" s="8"/>
      <c r="L21" s="8"/>
      <c r="M21" s="8"/>
      <c r="N21" s="8"/>
      <c r="O21" s="8"/>
      <c r="P21" s="8"/>
      <c r="Q21" s="8"/>
      <c r="R21" s="8"/>
      <c r="S21" s="8"/>
      <c r="T21" s="8"/>
      <c r="U21" s="8"/>
      <c r="V21" s="8"/>
      <c r="W21" s="8"/>
      <c r="X21" s="8"/>
      <c r="Y21" s="8"/>
      <c r="Z21" s="8"/>
      <c r="AA21" s="8"/>
      <c r="AB21" s="8"/>
      <c r="AC21" s="8"/>
      <c r="IW21" s="9"/>
      <c r="IX21" s="10"/>
    </row>
    <row r="22" spans="1:258" thickBot="1" x14ac:dyDescent="0.25">
      <c r="A22" s="23" t="s">
        <v>36</v>
      </c>
      <c r="B22" s="24" t="s">
        <v>37</v>
      </c>
      <c r="C22" s="24"/>
      <c r="D22" s="25"/>
      <c r="E22" s="25"/>
      <c r="F22" s="26"/>
    </row>
    <row r="23" spans="1:258" thickBot="1" x14ac:dyDescent="0.25">
      <c r="A23" s="23" t="s">
        <v>38</v>
      </c>
      <c r="B23" s="24" t="s">
        <v>37</v>
      </c>
      <c r="C23" s="24"/>
      <c r="D23" s="25"/>
      <c r="E23" s="25"/>
      <c r="F23" s="26"/>
    </row>
    <row r="24" spans="1:258" ht="144.75" thickBot="1" x14ac:dyDescent="0.25">
      <c r="A24" s="27" t="s">
        <v>39</v>
      </c>
      <c r="B24" s="24" t="s">
        <v>40</v>
      </c>
      <c r="C24" s="24"/>
      <c r="D24" s="25"/>
      <c r="E24" s="25"/>
      <c r="F24" s="26"/>
    </row>
    <row r="25" spans="1:258" ht="24.75" thickBot="1" x14ac:dyDescent="0.25">
      <c r="A25" s="27" t="s">
        <v>41</v>
      </c>
      <c r="B25" s="24" t="s">
        <v>42</v>
      </c>
      <c r="C25" s="24" t="s">
        <v>17</v>
      </c>
      <c r="D25" s="25">
        <v>9000</v>
      </c>
      <c r="E25" s="76"/>
      <c r="F25" s="26">
        <f t="shared" ref="F25:F37" si="0">E25*D25</f>
        <v>0</v>
      </c>
    </row>
    <row r="26" spans="1:258" ht="24.75" thickBot="1" x14ac:dyDescent="0.25">
      <c r="A26" s="27" t="s">
        <v>43</v>
      </c>
      <c r="B26" s="24" t="s">
        <v>44</v>
      </c>
      <c r="C26" s="24" t="s">
        <v>45</v>
      </c>
      <c r="D26" s="25">
        <v>2</v>
      </c>
      <c r="E26" s="76"/>
      <c r="F26" s="26">
        <f t="shared" si="0"/>
        <v>0</v>
      </c>
    </row>
    <row r="27" spans="1:258" ht="24.75" thickBot="1" x14ac:dyDescent="0.25">
      <c r="A27" s="27" t="s">
        <v>46</v>
      </c>
      <c r="B27" s="24" t="s">
        <v>47</v>
      </c>
      <c r="C27" s="24" t="s">
        <v>48</v>
      </c>
      <c r="D27" s="25">
        <v>6400</v>
      </c>
      <c r="E27" s="76"/>
      <c r="F27" s="26">
        <f t="shared" si="0"/>
        <v>0</v>
      </c>
    </row>
    <row r="28" spans="1:258" ht="24.75" thickBot="1" x14ac:dyDescent="0.25">
      <c r="A28" s="27" t="s">
        <v>49</v>
      </c>
      <c r="B28" s="24" t="s">
        <v>50</v>
      </c>
      <c r="C28" s="24" t="s">
        <v>17</v>
      </c>
      <c r="D28" s="25">
        <v>2180</v>
      </c>
      <c r="E28" s="76"/>
      <c r="F28" s="26">
        <f t="shared" si="0"/>
        <v>0</v>
      </c>
    </row>
    <row r="29" spans="1:258" thickBot="1" x14ac:dyDescent="0.25">
      <c r="A29" s="27" t="s">
        <v>51</v>
      </c>
      <c r="B29" s="24" t="s">
        <v>52</v>
      </c>
      <c r="C29" s="24" t="s">
        <v>45</v>
      </c>
      <c r="D29" s="25">
        <v>10</v>
      </c>
      <c r="E29" s="76"/>
      <c r="F29" s="26">
        <f t="shared" si="0"/>
        <v>0</v>
      </c>
    </row>
    <row r="30" spans="1:258" ht="24.75" thickBot="1" x14ac:dyDescent="0.25">
      <c r="A30" s="27" t="s">
        <v>53</v>
      </c>
      <c r="B30" s="24" t="s">
        <v>54</v>
      </c>
      <c r="C30" s="24" t="s">
        <v>45</v>
      </c>
      <c r="D30" s="25">
        <v>150</v>
      </c>
      <c r="E30" s="76"/>
      <c r="F30" s="26">
        <f t="shared" si="0"/>
        <v>0</v>
      </c>
    </row>
    <row r="31" spans="1:258" thickBot="1" x14ac:dyDescent="0.25">
      <c r="A31" s="27" t="s">
        <v>55</v>
      </c>
      <c r="B31" s="24" t="s">
        <v>56</v>
      </c>
      <c r="C31" s="24" t="s">
        <v>48</v>
      </c>
      <c r="D31" s="25">
        <v>25000</v>
      </c>
      <c r="E31" s="76"/>
      <c r="F31" s="26">
        <f t="shared" si="0"/>
        <v>0</v>
      </c>
    </row>
    <row r="32" spans="1:258" ht="24.75" thickBot="1" x14ac:dyDescent="0.25">
      <c r="A32" s="27" t="s">
        <v>57</v>
      </c>
      <c r="B32" s="24" t="s">
        <v>58</v>
      </c>
      <c r="C32" s="24" t="s">
        <v>17</v>
      </c>
      <c r="D32" s="25">
        <v>100</v>
      </c>
      <c r="E32" s="76"/>
      <c r="F32" s="26">
        <f t="shared" si="0"/>
        <v>0</v>
      </c>
    </row>
    <row r="33" spans="1:258" ht="24.75" thickBot="1" x14ac:dyDescent="0.25">
      <c r="A33" s="27" t="s">
        <v>59</v>
      </c>
      <c r="B33" s="24" t="s">
        <v>60</v>
      </c>
      <c r="C33" s="24" t="s">
        <v>45</v>
      </c>
      <c r="D33" s="25">
        <v>4</v>
      </c>
      <c r="E33" s="76"/>
      <c r="F33" s="26">
        <f t="shared" si="0"/>
        <v>0</v>
      </c>
    </row>
    <row r="34" spans="1:258" ht="24.75" thickBot="1" x14ac:dyDescent="0.25">
      <c r="A34" s="27" t="s">
        <v>61</v>
      </c>
      <c r="B34" s="24" t="s">
        <v>62</v>
      </c>
      <c r="C34" s="24" t="s">
        <v>17</v>
      </c>
      <c r="D34" s="25">
        <v>20</v>
      </c>
      <c r="E34" s="76"/>
      <c r="F34" s="26">
        <f t="shared" si="0"/>
        <v>0</v>
      </c>
    </row>
    <row r="35" spans="1:258" thickBot="1" x14ac:dyDescent="0.25">
      <c r="A35" s="27" t="s">
        <v>63</v>
      </c>
      <c r="B35" s="24" t="s">
        <v>64</v>
      </c>
      <c r="C35" s="24" t="s">
        <v>45</v>
      </c>
      <c r="D35" s="25">
        <v>120</v>
      </c>
      <c r="E35" s="76"/>
      <c r="F35" s="26">
        <f t="shared" si="0"/>
        <v>0</v>
      </c>
    </row>
    <row r="36" spans="1:258" thickBot="1" x14ac:dyDescent="0.25">
      <c r="A36" s="27" t="s">
        <v>65</v>
      </c>
      <c r="B36" s="24" t="s">
        <v>66</v>
      </c>
      <c r="C36" s="24" t="s">
        <v>45</v>
      </c>
      <c r="D36" s="25">
        <v>4</v>
      </c>
      <c r="E36" s="76"/>
      <c r="F36" s="26">
        <f t="shared" si="0"/>
        <v>0</v>
      </c>
    </row>
    <row r="37" spans="1:258" thickBot="1" x14ac:dyDescent="0.25">
      <c r="A37" s="27" t="s">
        <v>67</v>
      </c>
      <c r="B37" s="24" t="s">
        <v>68</v>
      </c>
      <c r="C37" s="24" t="s">
        <v>69</v>
      </c>
      <c r="D37" s="25">
        <v>5</v>
      </c>
      <c r="E37" s="76"/>
      <c r="F37" s="26">
        <f t="shared" si="0"/>
        <v>0</v>
      </c>
    </row>
    <row r="38" spans="1:258" s="7" customFormat="1" thickBot="1" x14ac:dyDescent="0.25">
      <c r="A38" s="28"/>
      <c r="B38" s="29" t="s">
        <v>70</v>
      </c>
      <c r="C38" s="30"/>
      <c r="D38" s="31"/>
      <c r="E38" s="31"/>
      <c r="F38" s="32">
        <f>SUM(F25:F37)</f>
        <v>0</v>
      </c>
      <c r="G38" s="8"/>
      <c r="H38" s="8"/>
      <c r="I38" s="8"/>
      <c r="J38" s="8"/>
      <c r="K38" s="8"/>
      <c r="L38" s="8"/>
      <c r="M38" s="8"/>
      <c r="N38" s="8"/>
      <c r="O38" s="8"/>
      <c r="P38" s="8"/>
      <c r="Q38" s="8"/>
      <c r="R38" s="8"/>
      <c r="S38" s="8"/>
      <c r="T38" s="8"/>
      <c r="U38" s="8"/>
      <c r="V38" s="8"/>
      <c r="W38" s="8"/>
      <c r="X38" s="8"/>
      <c r="Y38" s="8"/>
      <c r="Z38" s="8"/>
      <c r="AA38" s="8"/>
      <c r="AB38" s="8"/>
      <c r="AC38" s="8"/>
      <c r="IW38" s="9"/>
      <c r="IX38" s="10"/>
    </row>
    <row r="39" spans="1:258" s="7" customFormat="1" thickBot="1" x14ac:dyDescent="0.25">
      <c r="A39" s="28"/>
      <c r="B39" s="29" t="s">
        <v>71</v>
      </c>
      <c r="C39" s="30"/>
      <c r="D39" s="31"/>
      <c r="E39" s="33">
        <v>0</v>
      </c>
      <c r="F39" s="32">
        <f>(F38*E39)</f>
        <v>0</v>
      </c>
      <c r="G39" s="8"/>
      <c r="H39" s="8"/>
      <c r="I39" s="8"/>
      <c r="J39" s="8"/>
      <c r="K39" s="8"/>
      <c r="L39" s="8"/>
      <c r="M39" s="8"/>
      <c r="N39" s="8"/>
      <c r="O39" s="8"/>
      <c r="P39" s="8"/>
      <c r="Q39" s="8"/>
      <c r="R39" s="8"/>
      <c r="S39" s="8"/>
      <c r="T39" s="8"/>
      <c r="U39" s="8"/>
      <c r="V39" s="8"/>
      <c r="W39" s="8"/>
      <c r="X39" s="8"/>
      <c r="Y39" s="8"/>
      <c r="Z39" s="8"/>
      <c r="AA39" s="8"/>
      <c r="AB39" s="8"/>
      <c r="AC39" s="8"/>
      <c r="IW39" s="9"/>
      <c r="IX39" s="10"/>
    </row>
    <row r="40" spans="1:258" s="7" customFormat="1" thickBot="1" x14ac:dyDescent="0.25">
      <c r="A40" s="34"/>
      <c r="B40" s="29" t="s">
        <v>72</v>
      </c>
      <c r="C40" s="30"/>
      <c r="D40" s="31"/>
      <c r="E40" s="31"/>
      <c r="F40" s="32">
        <f>(F38-F39)</f>
        <v>0</v>
      </c>
      <c r="G40" s="8"/>
      <c r="H40" s="8"/>
      <c r="I40" s="8"/>
      <c r="J40" s="8"/>
      <c r="K40" s="8"/>
      <c r="L40" s="8"/>
      <c r="M40" s="8"/>
      <c r="N40" s="8"/>
      <c r="O40" s="8"/>
      <c r="P40" s="8"/>
      <c r="Q40" s="8"/>
      <c r="R40" s="8"/>
      <c r="S40" s="8"/>
      <c r="T40" s="8"/>
      <c r="U40" s="8"/>
      <c r="V40" s="8"/>
      <c r="W40" s="8"/>
      <c r="X40" s="8"/>
      <c r="Y40" s="8"/>
      <c r="Z40" s="8"/>
      <c r="AA40" s="8"/>
      <c r="AB40" s="8"/>
      <c r="AC40" s="8"/>
      <c r="IW40" s="9"/>
      <c r="IX40" s="10"/>
    </row>
    <row r="41" spans="1:258" thickBot="1" x14ac:dyDescent="0.25">
      <c r="A41" s="23" t="s">
        <v>73</v>
      </c>
      <c r="B41" s="24" t="s">
        <v>74</v>
      </c>
      <c r="C41" s="24"/>
      <c r="D41" s="25"/>
      <c r="E41" s="25"/>
      <c r="F41" s="26"/>
    </row>
    <row r="42" spans="1:258" ht="48.75" thickBot="1" x14ac:dyDescent="0.25">
      <c r="A42" s="27" t="s">
        <v>75</v>
      </c>
      <c r="B42" s="24" t="s">
        <v>76</v>
      </c>
      <c r="C42" s="24" t="s">
        <v>17</v>
      </c>
      <c r="D42" s="25">
        <v>80</v>
      </c>
      <c r="E42" s="76"/>
      <c r="F42" s="26">
        <f>E42*D42</f>
        <v>0</v>
      </c>
    </row>
    <row r="43" spans="1:258" s="7" customFormat="1" thickBot="1" x14ac:dyDescent="0.25">
      <c r="A43" s="28"/>
      <c r="B43" s="29" t="s">
        <v>77</v>
      </c>
      <c r="C43" s="30"/>
      <c r="D43" s="31"/>
      <c r="E43" s="31"/>
      <c r="F43" s="32">
        <f>SUM(F42:F42)</f>
        <v>0</v>
      </c>
      <c r="G43" s="8"/>
      <c r="H43" s="8"/>
      <c r="I43" s="8"/>
      <c r="J43" s="8"/>
      <c r="K43" s="8"/>
      <c r="L43" s="8"/>
      <c r="M43" s="8"/>
      <c r="N43" s="8"/>
      <c r="O43" s="8"/>
      <c r="P43" s="8"/>
      <c r="Q43" s="8"/>
      <c r="R43" s="8"/>
      <c r="S43" s="8"/>
      <c r="T43" s="8"/>
      <c r="U43" s="8"/>
      <c r="V43" s="8"/>
      <c r="W43" s="8"/>
      <c r="X43" s="8"/>
      <c r="Y43" s="8"/>
      <c r="Z43" s="8"/>
      <c r="AA43" s="8"/>
      <c r="AB43" s="8"/>
      <c r="AC43" s="8"/>
      <c r="IW43" s="9"/>
      <c r="IX43" s="10"/>
    </row>
    <row r="44" spans="1:258" s="7" customFormat="1" thickBot="1" x14ac:dyDescent="0.25">
      <c r="A44" s="28"/>
      <c r="B44" s="29" t="s">
        <v>78</v>
      </c>
      <c r="C44" s="30"/>
      <c r="D44" s="31"/>
      <c r="E44" s="33">
        <v>0</v>
      </c>
      <c r="F44" s="32">
        <f>(F43*E44)</f>
        <v>0</v>
      </c>
      <c r="G44" s="8"/>
      <c r="H44" s="8"/>
      <c r="I44" s="8"/>
      <c r="J44" s="8"/>
      <c r="K44" s="8"/>
      <c r="L44" s="8"/>
      <c r="M44" s="8"/>
      <c r="N44" s="8"/>
      <c r="O44" s="8"/>
      <c r="P44" s="8"/>
      <c r="Q44" s="8"/>
      <c r="R44" s="8"/>
      <c r="S44" s="8"/>
      <c r="T44" s="8"/>
      <c r="U44" s="8"/>
      <c r="V44" s="8"/>
      <c r="W44" s="8"/>
      <c r="X44" s="8"/>
      <c r="Y44" s="8"/>
      <c r="Z44" s="8"/>
      <c r="AA44" s="8"/>
      <c r="AB44" s="8"/>
      <c r="AC44" s="8"/>
      <c r="IW44" s="9"/>
      <c r="IX44" s="10"/>
    </row>
    <row r="45" spans="1:258" s="7" customFormat="1" thickBot="1" x14ac:dyDescent="0.25">
      <c r="A45" s="34"/>
      <c r="B45" s="29" t="s">
        <v>79</v>
      </c>
      <c r="C45" s="30"/>
      <c r="D45" s="31"/>
      <c r="E45" s="31"/>
      <c r="F45" s="32">
        <f>(F43-F44)</f>
        <v>0</v>
      </c>
      <c r="G45" s="8"/>
      <c r="H45" s="8"/>
      <c r="I45" s="8"/>
      <c r="J45" s="8"/>
      <c r="K45" s="8"/>
      <c r="L45" s="8"/>
      <c r="M45" s="8"/>
      <c r="N45" s="8"/>
      <c r="O45" s="8"/>
      <c r="P45" s="8"/>
      <c r="Q45" s="8"/>
      <c r="R45" s="8"/>
      <c r="S45" s="8"/>
      <c r="T45" s="8"/>
      <c r="U45" s="8"/>
      <c r="V45" s="8"/>
      <c r="W45" s="8"/>
      <c r="X45" s="8"/>
      <c r="Y45" s="8"/>
      <c r="Z45" s="8"/>
      <c r="AA45" s="8"/>
      <c r="AB45" s="8"/>
      <c r="AC45" s="8"/>
      <c r="IW45" s="9"/>
      <c r="IX45" s="10"/>
    </row>
    <row r="46" spans="1:258" thickBot="1" x14ac:dyDescent="0.25">
      <c r="A46" s="23" t="s">
        <v>80</v>
      </c>
      <c r="B46" s="24" t="s">
        <v>81</v>
      </c>
      <c r="C46" s="24"/>
      <c r="D46" s="25"/>
      <c r="E46" s="25"/>
      <c r="F46" s="26"/>
    </row>
    <row r="47" spans="1:258" thickBot="1" x14ac:dyDescent="0.25">
      <c r="A47" s="27" t="s">
        <v>82</v>
      </c>
      <c r="B47" s="24" t="s">
        <v>83</v>
      </c>
      <c r="C47" s="24" t="s">
        <v>48</v>
      </c>
      <c r="D47" s="25">
        <v>800</v>
      </c>
      <c r="E47" s="76"/>
      <c r="F47" s="26">
        <f t="shared" ref="F47:F52" si="1">E47*D47</f>
        <v>0</v>
      </c>
    </row>
    <row r="48" spans="1:258" ht="24.75" thickBot="1" x14ac:dyDescent="0.25">
      <c r="A48" s="27" t="s">
        <v>84</v>
      </c>
      <c r="B48" s="24" t="s">
        <v>85</v>
      </c>
      <c r="C48" s="24" t="s">
        <v>17</v>
      </c>
      <c r="D48" s="25">
        <v>130</v>
      </c>
      <c r="E48" s="76"/>
      <c r="F48" s="26">
        <f t="shared" si="1"/>
        <v>0</v>
      </c>
    </row>
    <row r="49" spans="1:258" thickBot="1" x14ac:dyDescent="0.25">
      <c r="A49" s="27" t="s">
        <v>86</v>
      </c>
      <c r="B49" s="24" t="s">
        <v>87</v>
      </c>
      <c r="C49" s="24" t="s">
        <v>69</v>
      </c>
      <c r="D49" s="25">
        <v>1000</v>
      </c>
      <c r="E49" s="76"/>
      <c r="F49" s="26">
        <f t="shared" si="1"/>
        <v>0</v>
      </c>
    </row>
    <row r="50" spans="1:258" ht="24.75" thickBot="1" x14ac:dyDescent="0.25">
      <c r="A50" s="27" t="s">
        <v>88</v>
      </c>
      <c r="B50" s="24" t="s">
        <v>89</v>
      </c>
      <c r="C50" s="24" t="s">
        <v>69</v>
      </c>
      <c r="D50" s="25">
        <v>400</v>
      </c>
      <c r="E50" s="76"/>
      <c r="F50" s="26">
        <f t="shared" si="1"/>
        <v>0</v>
      </c>
    </row>
    <row r="51" spans="1:258" ht="24.75" thickBot="1" x14ac:dyDescent="0.25">
      <c r="A51" s="27" t="s">
        <v>90</v>
      </c>
      <c r="B51" s="24" t="s">
        <v>91</v>
      </c>
      <c r="C51" s="24" t="s">
        <v>48</v>
      </c>
      <c r="D51" s="25">
        <v>780</v>
      </c>
      <c r="E51" s="76"/>
      <c r="F51" s="26">
        <f t="shared" si="1"/>
        <v>0</v>
      </c>
    </row>
    <row r="52" spans="1:258" ht="24.75" thickBot="1" x14ac:dyDescent="0.25">
      <c r="A52" s="27" t="s">
        <v>92</v>
      </c>
      <c r="B52" s="24" t="s">
        <v>93</v>
      </c>
      <c r="C52" s="24" t="s">
        <v>48</v>
      </c>
      <c r="D52" s="25">
        <v>780</v>
      </c>
      <c r="E52" s="76"/>
      <c r="F52" s="26">
        <f t="shared" si="1"/>
        <v>0</v>
      </c>
    </row>
    <row r="53" spans="1:258" s="7" customFormat="1" thickBot="1" x14ac:dyDescent="0.25">
      <c r="A53" s="28"/>
      <c r="B53" s="29" t="s">
        <v>94</v>
      </c>
      <c r="C53" s="30"/>
      <c r="D53" s="31"/>
      <c r="E53" s="31"/>
      <c r="F53" s="32">
        <f>SUM(F47:F52)</f>
        <v>0</v>
      </c>
      <c r="G53" s="8"/>
      <c r="H53" s="8"/>
      <c r="I53" s="8"/>
      <c r="J53" s="8"/>
      <c r="K53" s="8"/>
      <c r="L53" s="8"/>
      <c r="M53" s="8"/>
      <c r="N53" s="8"/>
      <c r="O53" s="8"/>
      <c r="P53" s="8"/>
      <c r="Q53" s="8"/>
      <c r="R53" s="8"/>
      <c r="S53" s="8"/>
      <c r="T53" s="8"/>
      <c r="U53" s="8"/>
      <c r="V53" s="8"/>
      <c r="W53" s="8"/>
      <c r="X53" s="8"/>
      <c r="Y53" s="8"/>
      <c r="Z53" s="8"/>
      <c r="AA53" s="8"/>
      <c r="AB53" s="8"/>
      <c r="AC53" s="8"/>
      <c r="IW53" s="9"/>
      <c r="IX53" s="10"/>
    </row>
    <row r="54" spans="1:258" s="7" customFormat="1" thickBot="1" x14ac:dyDescent="0.25">
      <c r="A54" s="28"/>
      <c r="B54" s="29" t="s">
        <v>95</v>
      </c>
      <c r="C54" s="30"/>
      <c r="D54" s="31"/>
      <c r="E54" s="33">
        <v>0</v>
      </c>
      <c r="F54" s="32">
        <f>(F53*E54)</f>
        <v>0</v>
      </c>
      <c r="G54" s="8"/>
      <c r="H54" s="8"/>
      <c r="I54" s="8"/>
      <c r="J54" s="8"/>
      <c r="K54" s="8"/>
      <c r="L54" s="8"/>
      <c r="M54" s="8"/>
      <c r="N54" s="8"/>
      <c r="O54" s="8"/>
      <c r="P54" s="8"/>
      <c r="Q54" s="8"/>
      <c r="R54" s="8"/>
      <c r="S54" s="8"/>
      <c r="T54" s="8"/>
      <c r="U54" s="8"/>
      <c r="V54" s="8"/>
      <c r="W54" s="8"/>
      <c r="X54" s="8"/>
      <c r="Y54" s="8"/>
      <c r="Z54" s="8"/>
      <c r="AA54" s="8"/>
      <c r="AB54" s="8"/>
      <c r="AC54" s="8"/>
      <c r="IW54" s="9"/>
      <c r="IX54" s="10"/>
    </row>
    <row r="55" spans="1:258" s="7" customFormat="1" thickBot="1" x14ac:dyDescent="0.25">
      <c r="A55" s="34"/>
      <c r="B55" s="29" t="s">
        <v>96</v>
      </c>
      <c r="C55" s="30"/>
      <c r="D55" s="31"/>
      <c r="E55" s="31"/>
      <c r="F55" s="32">
        <f>(F53-F54)</f>
        <v>0</v>
      </c>
      <c r="G55" s="8"/>
      <c r="H55" s="8"/>
      <c r="I55" s="8"/>
      <c r="J55" s="8"/>
      <c r="K55" s="8"/>
      <c r="L55" s="8"/>
      <c r="M55" s="8"/>
      <c r="N55" s="8"/>
      <c r="O55" s="8"/>
      <c r="P55" s="8"/>
      <c r="Q55" s="8"/>
      <c r="R55" s="8"/>
      <c r="S55" s="8"/>
      <c r="T55" s="8"/>
      <c r="U55" s="8"/>
      <c r="V55" s="8"/>
      <c r="W55" s="8"/>
      <c r="X55" s="8"/>
      <c r="Y55" s="8"/>
      <c r="Z55" s="8"/>
      <c r="AA55" s="8"/>
      <c r="AB55" s="8"/>
      <c r="AC55" s="8"/>
      <c r="IW55" s="9"/>
      <c r="IX55" s="10"/>
    </row>
    <row r="56" spans="1:258" thickBot="1" x14ac:dyDescent="0.25">
      <c r="A56" s="23" t="s">
        <v>97</v>
      </c>
      <c r="B56" s="24" t="s">
        <v>98</v>
      </c>
      <c r="C56" s="24"/>
      <c r="D56" s="25"/>
      <c r="E56" s="25"/>
      <c r="F56" s="26"/>
    </row>
    <row r="57" spans="1:258" thickBot="1" x14ac:dyDescent="0.25">
      <c r="A57" s="27" t="s">
        <v>99</v>
      </c>
      <c r="B57" s="24" t="s">
        <v>100</v>
      </c>
      <c r="C57" s="24"/>
      <c r="D57" s="25"/>
      <c r="E57" s="25"/>
      <c r="F57" s="26"/>
    </row>
    <row r="58" spans="1:258" ht="24.75" thickBot="1" x14ac:dyDescent="0.25">
      <c r="A58" s="27" t="s">
        <v>101</v>
      </c>
      <c r="B58" s="24" t="s">
        <v>102</v>
      </c>
      <c r="C58" s="24" t="s">
        <v>20</v>
      </c>
      <c r="D58" s="25">
        <v>18</v>
      </c>
      <c r="E58" s="76"/>
      <c r="F58" s="26">
        <f>E58*D58</f>
        <v>0</v>
      </c>
    </row>
    <row r="59" spans="1:258" ht="24.75" thickBot="1" x14ac:dyDescent="0.25">
      <c r="A59" s="27" t="s">
        <v>103</v>
      </c>
      <c r="B59" s="24" t="s">
        <v>104</v>
      </c>
      <c r="C59" s="24" t="s">
        <v>20</v>
      </c>
      <c r="D59" s="25">
        <v>15</v>
      </c>
      <c r="E59" s="76"/>
      <c r="F59" s="26">
        <f>E59*D59</f>
        <v>0</v>
      </c>
    </row>
    <row r="60" spans="1:258" ht="24.75" thickBot="1" x14ac:dyDescent="0.25">
      <c r="A60" s="27" t="s">
        <v>105</v>
      </c>
      <c r="B60" s="24" t="s">
        <v>106</v>
      </c>
      <c r="C60" s="24" t="s">
        <v>20</v>
      </c>
      <c r="D60" s="25">
        <v>16</v>
      </c>
      <c r="E60" s="76"/>
      <c r="F60" s="26">
        <f>E60*D60</f>
        <v>0</v>
      </c>
    </row>
    <row r="61" spans="1:258" s="7" customFormat="1" thickBot="1" x14ac:dyDescent="0.25">
      <c r="A61" s="28"/>
      <c r="B61" s="29" t="s">
        <v>107</v>
      </c>
      <c r="C61" s="30"/>
      <c r="D61" s="31"/>
      <c r="E61" s="31"/>
      <c r="F61" s="32">
        <f>SUM(F58:F60)</f>
        <v>0</v>
      </c>
      <c r="G61" s="8"/>
      <c r="H61" s="8"/>
      <c r="I61" s="8"/>
      <c r="J61" s="8"/>
      <c r="K61" s="8"/>
      <c r="L61" s="8"/>
      <c r="M61" s="8"/>
      <c r="N61" s="8"/>
      <c r="O61" s="8"/>
      <c r="P61" s="8"/>
      <c r="Q61" s="8"/>
      <c r="R61" s="8"/>
      <c r="S61" s="8"/>
      <c r="T61" s="8"/>
      <c r="U61" s="8"/>
      <c r="V61" s="8"/>
      <c r="W61" s="8"/>
      <c r="X61" s="8"/>
      <c r="Y61" s="8"/>
      <c r="Z61" s="8"/>
      <c r="AA61" s="8"/>
      <c r="AB61" s="8"/>
      <c r="AC61" s="8"/>
      <c r="IW61" s="9"/>
      <c r="IX61" s="10"/>
    </row>
    <row r="62" spans="1:258" s="7" customFormat="1" thickBot="1" x14ac:dyDescent="0.25">
      <c r="A62" s="28"/>
      <c r="B62" s="29" t="s">
        <v>108</v>
      </c>
      <c r="C62" s="30"/>
      <c r="D62" s="31"/>
      <c r="E62" s="33">
        <v>0</v>
      </c>
      <c r="F62" s="32">
        <f>(F61*E62)</f>
        <v>0</v>
      </c>
      <c r="G62" s="8"/>
      <c r="H62" s="8"/>
      <c r="I62" s="8"/>
      <c r="J62" s="8"/>
      <c r="K62" s="8"/>
      <c r="L62" s="8"/>
      <c r="M62" s="8"/>
      <c r="N62" s="8"/>
      <c r="O62" s="8"/>
      <c r="P62" s="8"/>
      <c r="Q62" s="8"/>
      <c r="R62" s="8"/>
      <c r="S62" s="8"/>
      <c r="T62" s="8"/>
      <c r="U62" s="8"/>
      <c r="V62" s="8"/>
      <c r="W62" s="8"/>
      <c r="X62" s="8"/>
      <c r="Y62" s="8"/>
      <c r="Z62" s="8"/>
      <c r="AA62" s="8"/>
      <c r="AB62" s="8"/>
      <c r="AC62" s="8"/>
      <c r="IW62" s="9"/>
      <c r="IX62" s="10"/>
    </row>
    <row r="63" spans="1:258" s="7" customFormat="1" thickBot="1" x14ac:dyDescent="0.25">
      <c r="A63" s="34"/>
      <c r="B63" s="29" t="s">
        <v>109</v>
      </c>
      <c r="C63" s="30"/>
      <c r="D63" s="31"/>
      <c r="E63" s="31"/>
      <c r="F63" s="32">
        <f>(F61-F62)</f>
        <v>0</v>
      </c>
      <c r="G63" s="8"/>
      <c r="H63" s="8"/>
      <c r="I63" s="8"/>
      <c r="J63" s="8"/>
      <c r="K63" s="8"/>
      <c r="L63" s="8"/>
      <c r="M63" s="8"/>
      <c r="N63" s="8"/>
      <c r="O63" s="8"/>
      <c r="P63" s="8"/>
      <c r="Q63" s="8"/>
      <c r="R63" s="8"/>
      <c r="S63" s="8"/>
      <c r="T63" s="8"/>
      <c r="U63" s="8"/>
      <c r="V63" s="8"/>
      <c r="W63" s="8"/>
      <c r="X63" s="8"/>
      <c r="Y63" s="8"/>
      <c r="Z63" s="8"/>
      <c r="AA63" s="8"/>
      <c r="AB63" s="8"/>
      <c r="AC63" s="8"/>
      <c r="IW63" s="9"/>
      <c r="IX63" s="10"/>
    </row>
    <row r="64" spans="1:258" thickBot="1" x14ac:dyDescent="0.25">
      <c r="A64" s="23" t="s">
        <v>110</v>
      </c>
      <c r="B64" s="24" t="s">
        <v>111</v>
      </c>
      <c r="C64" s="24"/>
      <c r="D64" s="25"/>
      <c r="E64" s="25"/>
      <c r="F64" s="26"/>
    </row>
    <row r="65" spans="1:258" ht="24.75" thickBot="1" x14ac:dyDescent="0.25">
      <c r="A65" s="27" t="s">
        <v>112</v>
      </c>
      <c r="B65" s="24" t="s">
        <v>113</v>
      </c>
      <c r="C65" s="24" t="s">
        <v>20</v>
      </c>
      <c r="D65" s="25">
        <v>6</v>
      </c>
      <c r="E65" s="76"/>
      <c r="F65" s="26">
        <f>E65*D65</f>
        <v>0</v>
      </c>
    </row>
    <row r="66" spans="1:258" ht="24.75" thickBot="1" x14ac:dyDescent="0.25">
      <c r="A66" s="27" t="s">
        <v>114</v>
      </c>
      <c r="B66" s="24" t="s">
        <v>115</v>
      </c>
      <c r="C66" s="24" t="s">
        <v>20</v>
      </c>
      <c r="D66" s="25">
        <v>6</v>
      </c>
      <c r="E66" s="76"/>
      <c r="F66" s="26">
        <f>E66*D66</f>
        <v>0</v>
      </c>
    </row>
    <row r="67" spans="1:258" s="7" customFormat="1" thickBot="1" x14ac:dyDescent="0.25">
      <c r="A67" s="28"/>
      <c r="B67" s="29" t="s">
        <v>116</v>
      </c>
      <c r="C67" s="30"/>
      <c r="D67" s="31"/>
      <c r="E67" s="31"/>
      <c r="F67" s="32">
        <f>SUM(F65:F66)</f>
        <v>0</v>
      </c>
      <c r="G67" s="8"/>
      <c r="H67" s="8"/>
      <c r="I67" s="8"/>
      <c r="J67" s="8"/>
      <c r="K67" s="8"/>
      <c r="L67" s="8"/>
      <c r="M67" s="8"/>
      <c r="N67" s="8"/>
      <c r="O67" s="8"/>
      <c r="P67" s="8"/>
      <c r="Q67" s="8"/>
      <c r="R67" s="8"/>
      <c r="S67" s="8"/>
      <c r="T67" s="8"/>
      <c r="U67" s="8"/>
      <c r="V67" s="8"/>
      <c r="W67" s="8"/>
      <c r="X67" s="8"/>
      <c r="Y67" s="8"/>
      <c r="Z67" s="8"/>
      <c r="AA67" s="8"/>
      <c r="AB67" s="8"/>
      <c r="AC67" s="8"/>
      <c r="IW67" s="9"/>
      <c r="IX67" s="10"/>
    </row>
    <row r="68" spans="1:258" s="7" customFormat="1" thickBot="1" x14ac:dyDescent="0.25">
      <c r="A68" s="28"/>
      <c r="B68" s="29" t="s">
        <v>117</v>
      </c>
      <c r="C68" s="30"/>
      <c r="D68" s="31"/>
      <c r="E68" s="33">
        <v>0</v>
      </c>
      <c r="F68" s="32">
        <f>(F67*E68)</f>
        <v>0</v>
      </c>
      <c r="G68" s="8"/>
      <c r="H68" s="8"/>
      <c r="I68" s="8"/>
      <c r="J68" s="8"/>
      <c r="K68" s="8"/>
      <c r="L68" s="8"/>
      <c r="M68" s="8"/>
      <c r="N68" s="8"/>
      <c r="O68" s="8"/>
      <c r="P68" s="8"/>
      <c r="Q68" s="8"/>
      <c r="R68" s="8"/>
      <c r="S68" s="8"/>
      <c r="T68" s="8"/>
      <c r="U68" s="8"/>
      <c r="V68" s="8"/>
      <c r="W68" s="8"/>
      <c r="X68" s="8"/>
      <c r="Y68" s="8"/>
      <c r="Z68" s="8"/>
      <c r="AA68" s="8"/>
      <c r="AB68" s="8"/>
      <c r="AC68" s="8"/>
      <c r="IW68" s="9"/>
      <c r="IX68" s="10"/>
    </row>
    <row r="69" spans="1:258" s="7" customFormat="1" thickBot="1" x14ac:dyDescent="0.25">
      <c r="A69" s="34"/>
      <c r="B69" s="29" t="s">
        <v>118</v>
      </c>
      <c r="C69" s="30"/>
      <c r="D69" s="31"/>
      <c r="E69" s="31"/>
      <c r="F69" s="32">
        <f>(F67-F68)</f>
        <v>0</v>
      </c>
      <c r="G69" s="8"/>
      <c r="H69" s="8"/>
      <c r="I69" s="8"/>
      <c r="J69" s="8"/>
      <c r="K69" s="8"/>
      <c r="L69" s="8"/>
      <c r="M69" s="8"/>
      <c r="N69" s="8"/>
      <c r="O69" s="8"/>
      <c r="P69" s="8"/>
      <c r="Q69" s="8"/>
      <c r="R69" s="8"/>
      <c r="S69" s="8"/>
      <c r="T69" s="8"/>
      <c r="U69" s="8"/>
      <c r="V69" s="8"/>
      <c r="W69" s="8"/>
      <c r="X69" s="8"/>
      <c r="Y69" s="8"/>
      <c r="Z69" s="8"/>
      <c r="AA69" s="8"/>
      <c r="AB69" s="8"/>
      <c r="AC69" s="8"/>
      <c r="IW69" s="9"/>
      <c r="IX69" s="10"/>
    </row>
    <row r="70" spans="1:258" thickBot="1" x14ac:dyDescent="0.25">
      <c r="A70" s="23" t="s">
        <v>119</v>
      </c>
      <c r="B70" s="24" t="s">
        <v>120</v>
      </c>
      <c r="C70" s="24"/>
      <c r="D70" s="25"/>
      <c r="E70" s="25"/>
      <c r="F70" s="26"/>
    </row>
    <row r="71" spans="1:258" ht="24.75" thickBot="1" x14ac:dyDescent="0.25">
      <c r="A71" s="27" t="s">
        <v>121</v>
      </c>
      <c r="B71" s="24" t="s">
        <v>122</v>
      </c>
      <c r="C71" s="24" t="s">
        <v>45</v>
      </c>
      <c r="D71" s="25">
        <v>2</v>
      </c>
      <c r="E71" s="76"/>
      <c r="F71" s="26">
        <f t="shared" ref="F71:F81" si="2">E71*D71</f>
        <v>0</v>
      </c>
    </row>
    <row r="72" spans="1:258" ht="24.75" thickBot="1" x14ac:dyDescent="0.25">
      <c r="A72" s="27" t="s">
        <v>123</v>
      </c>
      <c r="B72" s="24" t="s">
        <v>124</v>
      </c>
      <c r="C72" s="24" t="s">
        <v>45</v>
      </c>
      <c r="D72" s="25">
        <v>2</v>
      </c>
      <c r="E72" s="76"/>
      <c r="F72" s="26">
        <f t="shared" si="2"/>
        <v>0</v>
      </c>
    </row>
    <row r="73" spans="1:258" ht="24.75" thickBot="1" x14ac:dyDescent="0.25">
      <c r="A73" s="27" t="s">
        <v>125</v>
      </c>
      <c r="B73" s="24" t="s">
        <v>126</v>
      </c>
      <c r="C73" s="24" t="s">
        <v>45</v>
      </c>
      <c r="D73" s="25">
        <v>2</v>
      </c>
      <c r="E73" s="76"/>
      <c r="F73" s="26">
        <f t="shared" si="2"/>
        <v>0</v>
      </c>
    </row>
    <row r="74" spans="1:258" thickBot="1" x14ac:dyDescent="0.25">
      <c r="A74" s="27" t="s">
        <v>127</v>
      </c>
      <c r="B74" s="24" t="s">
        <v>128</v>
      </c>
      <c r="C74" s="24" t="s">
        <v>45</v>
      </c>
      <c r="D74" s="25">
        <v>6</v>
      </c>
      <c r="E74" s="76"/>
      <c r="F74" s="26">
        <f t="shared" si="2"/>
        <v>0</v>
      </c>
    </row>
    <row r="75" spans="1:258" thickBot="1" x14ac:dyDescent="0.25">
      <c r="A75" s="27" t="s">
        <v>129</v>
      </c>
      <c r="B75" s="24" t="s">
        <v>130</v>
      </c>
      <c r="C75" s="24" t="s">
        <v>45</v>
      </c>
      <c r="D75" s="25">
        <v>2</v>
      </c>
      <c r="E75" s="76"/>
      <c r="F75" s="26">
        <f t="shared" si="2"/>
        <v>0</v>
      </c>
    </row>
    <row r="76" spans="1:258" thickBot="1" x14ac:dyDescent="0.25">
      <c r="A76" s="27" t="s">
        <v>131</v>
      </c>
      <c r="B76" s="24" t="s">
        <v>132</v>
      </c>
      <c r="C76" s="24" t="s">
        <v>45</v>
      </c>
      <c r="D76" s="25">
        <v>4</v>
      </c>
      <c r="E76" s="76"/>
      <c r="F76" s="26">
        <f t="shared" si="2"/>
        <v>0</v>
      </c>
    </row>
    <row r="77" spans="1:258" thickBot="1" x14ac:dyDescent="0.25">
      <c r="A77" s="27" t="s">
        <v>133</v>
      </c>
      <c r="B77" s="24" t="s">
        <v>134</v>
      </c>
      <c r="C77" s="24" t="s">
        <v>45</v>
      </c>
      <c r="D77" s="25">
        <v>2</v>
      </c>
      <c r="E77" s="76"/>
      <c r="F77" s="26">
        <f t="shared" si="2"/>
        <v>0</v>
      </c>
    </row>
    <row r="78" spans="1:258" ht="24.75" thickBot="1" x14ac:dyDescent="0.25">
      <c r="A78" s="27" t="s">
        <v>135</v>
      </c>
      <c r="B78" s="24" t="s">
        <v>136</v>
      </c>
      <c r="C78" s="24" t="s">
        <v>45</v>
      </c>
      <c r="D78" s="25">
        <v>2</v>
      </c>
      <c r="E78" s="76"/>
      <c r="F78" s="26">
        <f t="shared" si="2"/>
        <v>0</v>
      </c>
    </row>
    <row r="79" spans="1:258" thickBot="1" x14ac:dyDescent="0.25">
      <c r="A79" s="27" t="s">
        <v>137</v>
      </c>
      <c r="B79" s="24" t="s">
        <v>138</v>
      </c>
      <c r="C79" s="24" t="s">
        <v>17</v>
      </c>
      <c r="D79" s="25">
        <v>1</v>
      </c>
      <c r="E79" s="76"/>
      <c r="F79" s="26">
        <f t="shared" si="2"/>
        <v>0</v>
      </c>
    </row>
    <row r="80" spans="1:258" ht="36.75" thickBot="1" x14ac:dyDescent="0.25">
      <c r="A80" s="27" t="s">
        <v>139</v>
      </c>
      <c r="B80" s="24" t="s">
        <v>140</v>
      </c>
      <c r="C80" s="24" t="s">
        <v>17</v>
      </c>
      <c r="D80" s="25">
        <v>10</v>
      </c>
      <c r="E80" s="76"/>
      <c r="F80" s="26">
        <f t="shared" si="2"/>
        <v>0</v>
      </c>
    </row>
    <row r="81" spans="1:258" thickBot="1" x14ac:dyDescent="0.25">
      <c r="A81" s="27" t="s">
        <v>141</v>
      </c>
      <c r="B81" s="24" t="s">
        <v>142</v>
      </c>
      <c r="C81" s="24" t="s">
        <v>45</v>
      </c>
      <c r="D81" s="25">
        <v>4</v>
      </c>
      <c r="E81" s="76"/>
      <c r="F81" s="26">
        <f t="shared" si="2"/>
        <v>0</v>
      </c>
    </row>
    <row r="82" spans="1:258" s="7" customFormat="1" thickBot="1" x14ac:dyDescent="0.25">
      <c r="A82" s="28"/>
      <c r="B82" s="29" t="s">
        <v>143</v>
      </c>
      <c r="C82" s="30"/>
      <c r="D82" s="31"/>
      <c r="E82" s="31"/>
      <c r="F82" s="32">
        <f>SUM(F71:F81)</f>
        <v>0</v>
      </c>
      <c r="G82" s="8"/>
      <c r="H82" s="8"/>
      <c r="I82" s="8"/>
      <c r="J82" s="8"/>
      <c r="K82" s="8"/>
      <c r="L82" s="8"/>
      <c r="M82" s="8"/>
      <c r="N82" s="8"/>
      <c r="O82" s="8"/>
      <c r="P82" s="8"/>
      <c r="Q82" s="8"/>
      <c r="R82" s="8"/>
      <c r="S82" s="8"/>
      <c r="T82" s="8"/>
      <c r="U82" s="8"/>
      <c r="V82" s="8"/>
      <c r="W82" s="8"/>
      <c r="X82" s="8"/>
      <c r="Y82" s="8"/>
      <c r="Z82" s="8"/>
      <c r="AA82" s="8"/>
      <c r="AB82" s="8"/>
      <c r="AC82" s="8"/>
      <c r="IW82" s="9"/>
      <c r="IX82" s="10"/>
    </row>
    <row r="83" spans="1:258" s="7" customFormat="1" thickBot="1" x14ac:dyDescent="0.25">
      <c r="A83" s="28"/>
      <c r="B83" s="29" t="s">
        <v>144</v>
      </c>
      <c r="C83" s="30"/>
      <c r="D83" s="31"/>
      <c r="E83" s="33">
        <v>0</v>
      </c>
      <c r="F83" s="32">
        <f>(F82*E83)</f>
        <v>0</v>
      </c>
      <c r="G83" s="8"/>
      <c r="H83" s="8"/>
      <c r="I83" s="8"/>
      <c r="J83" s="8"/>
      <c r="K83" s="8"/>
      <c r="L83" s="8"/>
      <c r="M83" s="8"/>
      <c r="N83" s="8"/>
      <c r="O83" s="8"/>
      <c r="P83" s="8"/>
      <c r="Q83" s="8"/>
      <c r="R83" s="8"/>
      <c r="S83" s="8"/>
      <c r="T83" s="8"/>
      <c r="U83" s="8"/>
      <c r="V83" s="8"/>
      <c r="W83" s="8"/>
      <c r="X83" s="8"/>
      <c r="Y83" s="8"/>
      <c r="Z83" s="8"/>
      <c r="AA83" s="8"/>
      <c r="AB83" s="8"/>
      <c r="AC83" s="8"/>
      <c r="IW83" s="9"/>
      <c r="IX83" s="10"/>
    </row>
    <row r="84" spans="1:258" s="7" customFormat="1" thickBot="1" x14ac:dyDescent="0.25">
      <c r="A84" s="34"/>
      <c r="B84" s="29" t="s">
        <v>145</v>
      </c>
      <c r="C84" s="30"/>
      <c r="D84" s="31"/>
      <c r="E84" s="31"/>
      <c r="F84" s="32">
        <f>(F82-F83)</f>
        <v>0</v>
      </c>
      <c r="G84" s="8"/>
      <c r="H84" s="8"/>
      <c r="I84" s="8"/>
      <c r="J84" s="8"/>
      <c r="K84" s="8"/>
      <c r="L84" s="8"/>
      <c r="M84" s="8"/>
      <c r="N84" s="8"/>
      <c r="O84" s="8"/>
      <c r="P84" s="8"/>
      <c r="Q84" s="8"/>
      <c r="R84" s="8"/>
      <c r="S84" s="8"/>
      <c r="T84" s="8"/>
      <c r="U84" s="8"/>
      <c r="V84" s="8"/>
      <c r="W84" s="8"/>
      <c r="X84" s="8"/>
      <c r="Y84" s="8"/>
      <c r="Z84" s="8"/>
      <c r="AA84" s="8"/>
      <c r="AB84" s="8"/>
      <c r="AC84" s="8"/>
      <c r="IW84" s="9"/>
      <c r="IX84" s="10"/>
    </row>
    <row r="85" spans="1:258" s="7" customFormat="1" thickBot="1" x14ac:dyDescent="0.25">
      <c r="A85" s="28"/>
      <c r="B85" s="35" t="s">
        <v>146</v>
      </c>
      <c r="C85" s="30"/>
      <c r="D85" s="31"/>
      <c r="E85" s="31"/>
      <c r="F85" s="32">
        <f>SUM(F40,F45,F55,F63,F69,F84)</f>
        <v>0</v>
      </c>
      <c r="G85" s="8"/>
      <c r="H85" s="8"/>
      <c r="I85" s="8"/>
      <c r="J85" s="8"/>
      <c r="K85" s="8"/>
      <c r="L85" s="8"/>
      <c r="M85" s="8"/>
      <c r="N85" s="8"/>
      <c r="O85" s="8"/>
      <c r="P85" s="8"/>
      <c r="Q85" s="8"/>
      <c r="R85" s="8"/>
      <c r="S85" s="8"/>
      <c r="T85" s="8"/>
      <c r="U85" s="8"/>
      <c r="V85" s="8"/>
      <c r="W85" s="8"/>
      <c r="X85" s="8"/>
      <c r="Y85" s="8"/>
      <c r="Z85" s="8"/>
      <c r="AA85" s="8"/>
      <c r="AB85" s="8"/>
      <c r="AC85" s="8"/>
      <c r="IW85" s="9"/>
      <c r="IX85" s="10"/>
    </row>
    <row r="86" spans="1:258" s="7" customFormat="1" thickBot="1" x14ac:dyDescent="0.25">
      <c r="A86" s="28"/>
      <c r="B86" s="35" t="s">
        <v>147</v>
      </c>
      <c r="C86" s="30"/>
      <c r="D86" s="31"/>
      <c r="E86" s="33">
        <v>0</v>
      </c>
      <c r="F86" s="32">
        <f>(F85*E86)</f>
        <v>0</v>
      </c>
      <c r="G86" s="8"/>
      <c r="H86" s="8"/>
      <c r="I86" s="8"/>
      <c r="J86" s="8"/>
      <c r="K86" s="8"/>
      <c r="L86" s="8"/>
      <c r="M86" s="8"/>
      <c r="N86" s="8"/>
      <c r="O86" s="8"/>
      <c r="P86" s="8"/>
      <c r="Q86" s="8"/>
      <c r="R86" s="8"/>
      <c r="S86" s="8"/>
      <c r="T86" s="8"/>
      <c r="U86" s="8"/>
      <c r="V86" s="8"/>
      <c r="W86" s="8"/>
      <c r="X86" s="8"/>
      <c r="Y86" s="8"/>
      <c r="Z86" s="8"/>
      <c r="AA86" s="8"/>
      <c r="AB86" s="8"/>
      <c r="AC86" s="8"/>
      <c r="IW86" s="9"/>
      <c r="IX86" s="10"/>
    </row>
    <row r="87" spans="1:258" s="7" customFormat="1" thickBot="1" x14ac:dyDescent="0.25">
      <c r="A87" s="34"/>
      <c r="B87" s="35" t="s">
        <v>148</v>
      </c>
      <c r="C87" s="30"/>
      <c r="D87" s="31"/>
      <c r="E87" s="31"/>
      <c r="F87" s="32">
        <f>(F85-F86)</f>
        <v>0</v>
      </c>
      <c r="G87" s="8"/>
      <c r="H87" s="8"/>
      <c r="I87" s="8"/>
      <c r="J87" s="8"/>
      <c r="K87" s="8"/>
      <c r="L87" s="8"/>
      <c r="M87" s="8"/>
      <c r="N87" s="8"/>
      <c r="O87" s="8"/>
      <c r="P87" s="8"/>
      <c r="Q87" s="8"/>
      <c r="R87" s="8"/>
      <c r="S87" s="8"/>
      <c r="T87" s="8"/>
      <c r="U87" s="8"/>
      <c r="V87" s="8"/>
      <c r="W87" s="8"/>
      <c r="X87" s="8"/>
      <c r="Y87" s="8"/>
      <c r="Z87" s="8"/>
      <c r="AA87" s="8"/>
      <c r="AB87" s="8"/>
      <c r="AC87" s="8"/>
      <c r="IW87" s="9"/>
      <c r="IX87" s="10"/>
    </row>
    <row r="88" spans="1:258" thickBot="1" x14ac:dyDescent="0.25">
      <c r="A88" s="23" t="s">
        <v>149</v>
      </c>
      <c r="B88" s="24" t="s">
        <v>150</v>
      </c>
      <c r="C88" s="24"/>
      <c r="D88" s="25"/>
      <c r="E88" s="25"/>
      <c r="F88" s="26"/>
    </row>
    <row r="89" spans="1:258" thickBot="1" x14ac:dyDescent="0.25">
      <c r="A89" s="23" t="s">
        <v>151</v>
      </c>
      <c r="B89" s="24" t="s">
        <v>152</v>
      </c>
      <c r="C89" s="24"/>
      <c r="D89" s="25"/>
      <c r="E89" s="25"/>
      <c r="F89" s="26"/>
    </row>
    <row r="90" spans="1:258" thickBot="1" x14ac:dyDescent="0.25">
      <c r="A90" s="27" t="s">
        <v>153</v>
      </c>
      <c r="B90" s="24" t="s">
        <v>154</v>
      </c>
      <c r="C90" s="24"/>
      <c r="D90" s="25"/>
      <c r="E90" s="25"/>
      <c r="F90" s="26"/>
    </row>
    <row r="91" spans="1:258" thickBot="1" x14ac:dyDescent="0.25">
      <c r="A91" s="27" t="s">
        <v>153</v>
      </c>
      <c r="B91" s="24" t="s">
        <v>155</v>
      </c>
      <c r="C91" s="24" t="s">
        <v>156</v>
      </c>
      <c r="D91" s="25">
        <v>23040</v>
      </c>
      <c r="E91" s="76"/>
      <c r="F91" s="26">
        <f>E91*D91</f>
        <v>0</v>
      </c>
    </row>
    <row r="92" spans="1:258" thickBot="1" x14ac:dyDescent="0.25">
      <c r="A92" s="27" t="s">
        <v>157</v>
      </c>
      <c r="B92" s="24" t="s">
        <v>158</v>
      </c>
      <c r="C92" s="24" t="s">
        <v>159</v>
      </c>
      <c r="D92" s="25">
        <v>730</v>
      </c>
      <c r="E92" s="76"/>
      <c r="F92" s="26">
        <f>E92*D92</f>
        <v>0</v>
      </c>
    </row>
    <row r="93" spans="1:258" thickBot="1" x14ac:dyDescent="0.25">
      <c r="A93" s="27" t="s">
        <v>160</v>
      </c>
      <c r="B93" s="24" t="s">
        <v>161</v>
      </c>
      <c r="C93" s="24" t="s">
        <v>159</v>
      </c>
      <c r="D93" s="25">
        <v>730</v>
      </c>
      <c r="E93" s="76"/>
      <c r="F93" s="26">
        <f>E93*D93</f>
        <v>0</v>
      </c>
    </row>
    <row r="94" spans="1:258" ht="24.75" thickBot="1" x14ac:dyDescent="0.25">
      <c r="A94" s="27" t="s">
        <v>162</v>
      </c>
      <c r="B94" s="24" t="s">
        <v>163</v>
      </c>
      <c r="C94" s="24" t="s">
        <v>20</v>
      </c>
      <c r="D94" s="25">
        <v>15</v>
      </c>
      <c r="E94" s="76"/>
      <c r="F94" s="26">
        <f>E94*D94</f>
        <v>0</v>
      </c>
    </row>
    <row r="95" spans="1:258" s="7" customFormat="1" thickBot="1" x14ac:dyDescent="0.25">
      <c r="A95" s="28"/>
      <c r="B95" s="29" t="s">
        <v>164</v>
      </c>
      <c r="C95" s="30"/>
      <c r="D95" s="31"/>
      <c r="E95" s="31"/>
      <c r="F95" s="32">
        <f>SUM(F91:F94)</f>
        <v>0</v>
      </c>
      <c r="G95" s="8"/>
      <c r="H95" s="8"/>
      <c r="I95" s="8"/>
      <c r="J95" s="8"/>
      <c r="K95" s="8"/>
      <c r="L95" s="8"/>
      <c r="M95" s="8"/>
      <c r="N95" s="8"/>
      <c r="O95" s="8"/>
      <c r="P95" s="8"/>
      <c r="Q95" s="8"/>
      <c r="R95" s="8"/>
      <c r="S95" s="8"/>
      <c r="T95" s="8"/>
      <c r="U95" s="8"/>
      <c r="V95" s="8"/>
      <c r="W95" s="8"/>
      <c r="X95" s="8"/>
      <c r="Y95" s="8"/>
      <c r="Z95" s="8"/>
      <c r="AA95" s="8"/>
      <c r="AB95" s="8"/>
      <c r="AC95" s="8"/>
      <c r="IW95" s="9"/>
      <c r="IX95" s="10"/>
    </row>
    <row r="96" spans="1:258" s="7" customFormat="1" thickBot="1" x14ac:dyDescent="0.25">
      <c r="A96" s="28"/>
      <c r="B96" s="29" t="s">
        <v>165</v>
      </c>
      <c r="C96" s="30"/>
      <c r="D96" s="31"/>
      <c r="E96" s="33">
        <v>0</v>
      </c>
      <c r="F96" s="32">
        <f>(F95*E96)</f>
        <v>0</v>
      </c>
      <c r="G96" s="8"/>
      <c r="H96" s="8"/>
      <c r="I96" s="8"/>
      <c r="J96" s="8"/>
      <c r="K96" s="8"/>
      <c r="L96" s="8"/>
      <c r="M96" s="8"/>
      <c r="N96" s="8"/>
      <c r="O96" s="8"/>
      <c r="P96" s="8"/>
      <c r="Q96" s="8"/>
      <c r="R96" s="8"/>
      <c r="S96" s="8"/>
      <c r="T96" s="8"/>
      <c r="U96" s="8"/>
      <c r="V96" s="8"/>
      <c r="W96" s="8"/>
      <c r="X96" s="8"/>
      <c r="Y96" s="8"/>
      <c r="Z96" s="8"/>
      <c r="AA96" s="8"/>
      <c r="AB96" s="8"/>
      <c r="AC96" s="8"/>
      <c r="IW96" s="9"/>
      <c r="IX96" s="10"/>
    </row>
    <row r="97" spans="1:258" s="7" customFormat="1" thickBot="1" x14ac:dyDescent="0.25">
      <c r="A97" s="34"/>
      <c r="B97" s="29" t="s">
        <v>166</v>
      </c>
      <c r="C97" s="30"/>
      <c r="D97" s="31"/>
      <c r="E97" s="31"/>
      <c r="F97" s="32">
        <f>(F95-F96)</f>
        <v>0</v>
      </c>
      <c r="G97" s="8"/>
      <c r="H97" s="8"/>
      <c r="I97" s="8"/>
      <c r="J97" s="8"/>
      <c r="K97" s="8"/>
      <c r="L97" s="8"/>
      <c r="M97" s="8"/>
      <c r="N97" s="8"/>
      <c r="O97" s="8"/>
      <c r="P97" s="8"/>
      <c r="Q97" s="8"/>
      <c r="R97" s="8"/>
      <c r="S97" s="8"/>
      <c r="T97" s="8"/>
      <c r="U97" s="8"/>
      <c r="V97" s="8"/>
      <c r="W97" s="8"/>
      <c r="X97" s="8"/>
      <c r="Y97" s="8"/>
      <c r="Z97" s="8"/>
      <c r="AA97" s="8"/>
      <c r="AB97" s="8"/>
      <c r="AC97" s="8"/>
      <c r="IW97" s="9"/>
      <c r="IX97" s="10"/>
    </row>
    <row r="98" spans="1:258" thickBot="1" x14ac:dyDescent="0.25">
      <c r="A98" s="23" t="s">
        <v>167</v>
      </c>
      <c r="B98" s="24" t="s">
        <v>168</v>
      </c>
      <c r="C98" s="24"/>
      <c r="D98" s="25"/>
      <c r="E98" s="25"/>
      <c r="F98" s="26"/>
    </row>
    <row r="99" spans="1:258" thickBot="1" x14ac:dyDescent="0.25">
      <c r="A99" s="27" t="s">
        <v>169</v>
      </c>
      <c r="B99" s="24" t="s">
        <v>170</v>
      </c>
      <c r="C99" s="24" t="s">
        <v>17</v>
      </c>
      <c r="D99" s="25">
        <v>2763</v>
      </c>
      <c r="E99" s="25">
        <v>15.2</v>
      </c>
      <c r="F99" s="26">
        <f t="shared" ref="F99:F113" si="3">E99*D99</f>
        <v>41997.599999999999</v>
      </c>
    </row>
    <row r="100" spans="1:258" ht="24.75" thickBot="1" x14ac:dyDescent="0.25">
      <c r="A100" s="27" t="s">
        <v>171</v>
      </c>
      <c r="B100" s="24" t="s">
        <v>172</v>
      </c>
      <c r="C100" s="24" t="s">
        <v>17</v>
      </c>
      <c r="D100" s="25">
        <v>2763</v>
      </c>
      <c r="E100" s="25">
        <v>135</v>
      </c>
      <c r="F100" s="26">
        <f t="shared" si="3"/>
        <v>373005</v>
      </c>
    </row>
    <row r="101" spans="1:258" thickBot="1" x14ac:dyDescent="0.25">
      <c r="A101" s="27" t="s">
        <v>173</v>
      </c>
      <c r="B101" s="24" t="s">
        <v>174</v>
      </c>
      <c r="C101" s="24" t="s">
        <v>45</v>
      </c>
      <c r="D101" s="25">
        <v>12</v>
      </c>
      <c r="E101" s="25">
        <v>550</v>
      </c>
      <c r="F101" s="26">
        <f t="shared" si="3"/>
        <v>6600</v>
      </c>
    </row>
    <row r="102" spans="1:258" thickBot="1" x14ac:dyDescent="0.25">
      <c r="A102" s="27" t="s">
        <v>175</v>
      </c>
      <c r="B102" s="24" t="s">
        <v>176</v>
      </c>
      <c r="C102" s="24" t="s">
        <v>45</v>
      </c>
      <c r="D102" s="25">
        <v>227050</v>
      </c>
      <c r="E102" s="25">
        <v>1.1000000000000001</v>
      </c>
      <c r="F102" s="26">
        <f t="shared" si="3"/>
        <v>249755.00000000003</v>
      </c>
    </row>
    <row r="103" spans="1:258" thickBot="1" x14ac:dyDescent="0.25">
      <c r="A103" s="27" t="s">
        <v>177</v>
      </c>
      <c r="B103" s="24" t="s">
        <v>178</v>
      </c>
      <c r="C103" s="24" t="s">
        <v>48</v>
      </c>
      <c r="D103" s="25">
        <v>9082</v>
      </c>
      <c r="E103" s="25">
        <v>1.9</v>
      </c>
      <c r="F103" s="26">
        <f t="shared" si="3"/>
        <v>17255.8</v>
      </c>
    </row>
    <row r="104" spans="1:258" thickBot="1" x14ac:dyDescent="0.25">
      <c r="A104" s="27" t="s">
        <v>179</v>
      </c>
      <c r="B104" s="24" t="s">
        <v>180</v>
      </c>
      <c r="C104" s="24" t="s">
        <v>45</v>
      </c>
      <c r="D104" s="25">
        <v>31787</v>
      </c>
      <c r="E104" s="25">
        <v>1.1000000000000001</v>
      </c>
      <c r="F104" s="26">
        <f t="shared" si="3"/>
        <v>34965.700000000004</v>
      </c>
    </row>
    <row r="105" spans="1:258" thickBot="1" x14ac:dyDescent="0.25">
      <c r="A105" s="27" t="s">
        <v>181</v>
      </c>
      <c r="B105" s="24" t="s">
        <v>182</v>
      </c>
      <c r="C105" s="24" t="s">
        <v>45</v>
      </c>
      <c r="D105" s="25">
        <v>122607</v>
      </c>
      <c r="E105" s="25">
        <v>1.5</v>
      </c>
      <c r="F105" s="26">
        <f t="shared" si="3"/>
        <v>183910.5</v>
      </c>
    </row>
    <row r="106" spans="1:258" ht="24.75" thickBot="1" x14ac:dyDescent="0.25">
      <c r="A106" s="27" t="s">
        <v>183</v>
      </c>
      <c r="B106" s="24" t="s">
        <v>184</v>
      </c>
      <c r="C106" s="24" t="s">
        <v>17</v>
      </c>
      <c r="D106" s="25">
        <v>498738</v>
      </c>
      <c r="E106" s="25">
        <v>1.4</v>
      </c>
      <c r="F106" s="26">
        <f t="shared" si="3"/>
        <v>698233.2</v>
      </c>
    </row>
    <row r="107" spans="1:258" ht="24.75" thickBot="1" x14ac:dyDescent="0.25">
      <c r="A107" s="27" t="s">
        <v>185</v>
      </c>
      <c r="B107" s="24" t="s">
        <v>186</v>
      </c>
      <c r="C107" s="24" t="s">
        <v>187</v>
      </c>
      <c r="D107" s="25">
        <v>29.9</v>
      </c>
      <c r="E107" s="25">
        <v>4550</v>
      </c>
      <c r="F107" s="26">
        <f t="shared" si="3"/>
        <v>136045</v>
      </c>
    </row>
    <row r="108" spans="1:258" ht="24.75" thickBot="1" x14ac:dyDescent="0.25">
      <c r="A108" s="27" t="s">
        <v>188</v>
      </c>
      <c r="B108" s="24" t="s">
        <v>189</v>
      </c>
      <c r="C108" s="24" t="s">
        <v>159</v>
      </c>
      <c r="D108" s="25">
        <v>104</v>
      </c>
      <c r="E108" s="25">
        <v>1350</v>
      </c>
      <c r="F108" s="26">
        <f t="shared" si="3"/>
        <v>140400</v>
      </c>
    </row>
    <row r="109" spans="1:258" thickBot="1" x14ac:dyDescent="0.25">
      <c r="A109" s="27" t="s">
        <v>190</v>
      </c>
      <c r="B109" s="24" t="s">
        <v>191</v>
      </c>
      <c r="C109" s="24" t="s">
        <v>156</v>
      </c>
      <c r="D109" s="25">
        <v>208</v>
      </c>
      <c r="E109" s="25">
        <v>200</v>
      </c>
      <c r="F109" s="26">
        <f t="shared" si="3"/>
        <v>41600</v>
      </c>
    </row>
    <row r="110" spans="1:258" ht="24.75" thickBot="1" x14ac:dyDescent="0.25">
      <c r="A110" s="27" t="s">
        <v>192</v>
      </c>
      <c r="B110" s="24" t="s">
        <v>193</v>
      </c>
      <c r="C110" s="24" t="s">
        <v>159</v>
      </c>
      <c r="D110" s="25">
        <v>168</v>
      </c>
      <c r="E110" s="25">
        <v>1350</v>
      </c>
      <c r="F110" s="26">
        <f t="shared" si="3"/>
        <v>226800</v>
      </c>
    </row>
    <row r="111" spans="1:258" thickBot="1" x14ac:dyDescent="0.25">
      <c r="A111" s="27" t="s">
        <v>194</v>
      </c>
      <c r="B111" s="24" t="s">
        <v>195</v>
      </c>
      <c r="C111" s="24" t="s">
        <v>156</v>
      </c>
      <c r="D111" s="25">
        <v>504</v>
      </c>
      <c r="E111" s="25">
        <v>215</v>
      </c>
      <c r="F111" s="26">
        <f t="shared" si="3"/>
        <v>108360</v>
      </c>
    </row>
    <row r="112" spans="1:258" thickBot="1" x14ac:dyDescent="0.25">
      <c r="A112" s="27" t="s">
        <v>196</v>
      </c>
      <c r="B112" s="24" t="s">
        <v>197</v>
      </c>
      <c r="C112" s="24" t="s">
        <v>159</v>
      </c>
      <c r="D112" s="25">
        <v>80</v>
      </c>
      <c r="E112" s="25">
        <v>1000</v>
      </c>
      <c r="F112" s="26">
        <f t="shared" si="3"/>
        <v>80000</v>
      </c>
    </row>
    <row r="113" spans="1:258" thickBot="1" x14ac:dyDescent="0.25">
      <c r="A113" s="27" t="s">
        <v>198</v>
      </c>
      <c r="B113" s="24" t="s">
        <v>199</v>
      </c>
      <c r="C113" s="24" t="s">
        <v>159</v>
      </c>
      <c r="D113" s="25">
        <v>160</v>
      </c>
      <c r="E113" s="25">
        <v>1500</v>
      </c>
      <c r="F113" s="26">
        <f t="shared" si="3"/>
        <v>240000</v>
      </c>
    </row>
    <row r="114" spans="1:258" s="7" customFormat="1" thickBot="1" x14ac:dyDescent="0.25">
      <c r="A114" s="28"/>
      <c r="B114" s="29" t="s">
        <v>200</v>
      </c>
      <c r="C114" s="30"/>
      <c r="D114" s="31"/>
      <c r="E114" s="31"/>
      <c r="F114" s="32">
        <f>SUM(F99:F113)</f>
        <v>2578927.7999999998</v>
      </c>
      <c r="G114" s="8"/>
      <c r="H114" s="8"/>
      <c r="I114" s="8"/>
      <c r="J114" s="8"/>
      <c r="K114" s="8"/>
      <c r="L114" s="8"/>
      <c r="M114" s="8"/>
      <c r="N114" s="8"/>
      <c r="O114" s="8"/>
      <c r="P114" s="8"/>
      <c r="Q114" s="8"/>
      <c r="R114" s="8"/>
      <c r="S114" s="8"/>
      <c r="T114" s="8"/>
      <c r="U114" s="8"/>
      <c r="V114" s="8"/>
      <c r="W114" s="8"/>
      <c r="X114" s="8"/>
      <c r="Y114" s="8"/>
      <c r="Z114" s="8"/>
      <c r="AA114" s="8"/>
      <c r="AB114" s="8"/>
      <c r="AC114" s="8"/>
      <c r="IW114" s="9"/>
      <c r="IX114" s="10"/>
    </row>
    <row r="115" spans="1:258" s="7" customFormat="1" thickBot="1" x14ac:dyDescent="0.25">
      <c r="A115" s="28"/>
      <c r="B115" s="29" t="s">
        <v>201</v>
      </c>
      <c r="C115" s="30"/>
      <c r="D115" s="31"/>
      <c r="E115" s="33">
        <v>0</v>
      </c>
      <c r="F115" s="32">
        <f>(F114*E115)</f>
        <v>0</v>
      </c>
      <c r="G115" s="8"/>
      <c r="H115" s="8"/>
      <c r="I115" s="8"/>
      <c r="J115" s="8"/>
      <c r="K115" s="8"/>
      <c r="L115" s="8"/>
      <c r="M115" s="8"/>
      <c r="N115" s="8"/>
      <c r="O115" s="8"/>
      <c r="P115" s="8"/>
      <c r="Q115" s="8"/>
      <c r="R115" s="8"/>
      <c r="S115" s="8"/>
      <c r="T115" s="8"/>
      <c r="U115" s="8"/>
      <c r="V115" s="8"/>
      <c r="W115" s="8"/>
      <c r="X115" s="8"/>
      <c r="Y115" s="8"/>
      <c r="Z115" s="8"/>
      <c r="AA115" s="8"/>
      <c r="AB115" s="8"/>
      <c r="AC115" s="8"/>
      <c r="IW115" s="9"/>
      <c r="IX115" s="10"/>
    </row>
    <row r="116" spans="1:258" s="7" customFormat="1" thickBot="1" x14ac:dyDescent="0.25">
      <c r="A116" s="34"/>
      <c r="B116" s="29" t="s">
        <v>202</v>
      </c>
      <c r="C116" s="30"/>
      <c r="D116" s="31"/>
      <c r="E116" s="31"/>
      <c r="F116" s="32">
        <f>(F114-F115)</f>
        <v>2578927.7999999998</v>
      </c>
      <c r="G116" s="8"/>
      <c r="H116" s="8"/>
      <c r="I116" s="8"/>
      <c r="J116" s="8"/>
      <c r="K116" s="8"/>
      <c r="L116" s="8"/>
      <c r="M116" s="8"/>
      <c r="N116" s="8"/>
      <c r="O116" s="8"/>
      <c r="P116" s="8"/>
      <c r="Q116" s="8"/>
      <c r="R116" s="8"/>
      <c r="S116" s="8"/>
      <c r="T116" s="8"/>
      <c r="U116" s="8"/>
      <c r="V116" s="8"/>
      <c r="W116" s="8"/>
      <c r="X116" s="8"/>
      <c r="Y116" s="8"/>
      <c r="Z116" s="8"/>
      <c r="AA116" s="8"/>
      <c r="AB116" s="8"/>
      <c r="AC116" s="8"/>
      <c r="IW116" s="9"/>
      <c r="IX116" s="10"/>
    </row>
    <row r="117" spans="1:258" s="7" customFormat="1" thickBot="1" x14ac:dyDescent="0.25">
      <c r="A117" s="28"/>
      <c r="B117" s="35" t="s">
        <v>203</v>
      </c>
      <c r="C117" s="30"/>
      <c r="D117" s="31"/>
      <c r="E117" s="31"/>
      <c r="F117" s="32">
        <f>SUM(F97,F116)</f>
        <v>2578927.7999999998</v>
      </c>
      <c r="G117" s="8"/>
      <c r="H117" s="8"/>
      <c r="I117" s="8"/>
      <c r="J117" s="8"/>
      <c r="K117" s="8"/>
      <c r="L117" s="8"/>
      <c r="M117" s="8"/>
      <c r="N117" s="8"/>
      <c r="O117" s="8"/>
      <c r="P117" s="8"/>
      <c r="Q117" s="8"/>
      <c r="R117" s="8"/>
      <c r="S117" s="8"/>
      <c r="T117" s="8"/>
      <c r="U117" s="8"/>
      <c r="V117" s="8"/>
      <c r="W117" s="8"/>
      <c r="X117" s="8"/>
      <c r="Y117" s="8"/>
      <c r="Z117" s="8"/>
      <c r="AA117" s="8"/>
      <c r="AB117" s="8"/>
      <c r="AC117" s="8"/>
      <c r="IW117" s="9"/>
      <c r="IX117" s="10"/>
    </row>
    <row r="118" spans="1:258" s="7" customFormat="1" thickBot="1" x14ac:dyDescent="0.25">
      <c r="A118" s="28"/>
      <c r="B118" s="35" t="s">
        <v>204</v>
      </c>
      <c r="C118" s="30"/>
      <c r="D118" s="31"/>
      <c r="E118" s="33">
        <v>0</v>
      </c>
      <c r="F118" s="32">
        <f>(F117*E118)</f>
        <v>0</v>
      </c>
      <c r="G118" s="8"/>
      <c r="H118" s="8"/>
      <c r="I118" s="8"/>
      <c r="J118" s="8"/>
      <c r="K118" s="8"/>
      <c r="L118" s="8"/>
      <c r="M118" s="8"/>
      <c r="N118" s="8"/>
      <c r="O118" s="8"/>
      <c r="P118" s="8"/>
      <c r="Q118" s="8"/>
      <c r="R118" s="8"/>
      <c r="S118" s="8"/>
      <c r="T118" s="8"/>
      <c r="U118" s="8"/>
      <c r="V118" s="8"/>
      <c r="W118" s="8"/>
      <c r="X118" s="8"/>
      <c r="Y118" s="8"/>
      <c r="Z118" s="8"/>
      <c r="AA118" s="8"/>
      <c r="AB118" s="8"/>
      <c r="AC118" s="8"/>
      <c r="IW118" s="9"/>
      <c r="IX118" s="10"/>
    </row>
    <row r="119" spans="1:258" s="7" customFormat="1" thickBot="1" x14ac:dyDescent="0.25">
      <c r="A119" s="34"/>
      <c r="B119" s="35" t="s">
        <v>205</v>
      </c>
      <c r="C119" s="30"/>
      <c r="D119" s="31"/>
      <c r="E119" s="31"/>
      <c r="F119" s="32">
        <f>(F117-F118)</f>
        <v>2578927.7999999998</v>
      </c>
      <c r="G119" s="8"/>
      <c r="H119" s="8"/>
      <c r="I119" s="8"/>
      <c r="J119" s="8"/>
      <c r="K119" s="8"/>
      <c r="L119" s="8"/>
      <c r="M119" s="8"/>
      <c r="N119" s="8"/>
      <c r="O119" s="8"/>
      <c r="P119" s="8"/>
      <c r="Q119" s="8"/>
      <c r="R119" s="8"/>
      <c r="S119" s="8"/>
      <c r="T119" s="8"/>
      <c r="U119" s="8"/>
      <c r="V119" s="8"/>
      <c r="W119" s="8"/>
      <c r="X119" s="8"/>
      <c r="Y119" s="8"/>
      <c r="Z119" s="8"/>
      <c r="AA119" s="8"/>
      <c r="AB119" s="8"/>
      <c r="AC119" s="8"/>
      <c r="IW119" s="9"/>
      <c r="IX119" s="10"/>
    </row>
    <row r="120" spans="1:258" s="7" customFormat="1" thickBot="1" x14ac:dyDescent="0.25">
      <c r="A120" s="28"/>
      <c r="B120" s="36" t="s">
        <v>206</v>
      </c>
      <c r="C120" s="30"/>
      <c r="D120" s="31"/>
      <c r="E120" s="31"/>
      <c r="F120" s="32">
        <f>SUM(F21,F87,F119)</f>
        <v>2578927.7999999998</v>
      </c>
      <c r="G120" s="8"/>
      <c r="H120" s="8"/>
      <c r="I120" s="8"/>
      <c r="J120" s="8"/>
      <c r="K120" s="8"/>
      <c r="L120" s="8"/>
      <c r="M120" s="8"/>
      <c r="N120" s="8"/>
      <c r="O120" s="8"/>
      <c r="P120" s="8"/>
      <c r="Q120" s="8"/>
      <c r="R120" s="8"/>
      <c r="S120" s="8"/>
      <c r="T120" s="8"/>
      <c r="U120" s="8"/>
      <c r="V120" s="8"/>
      <c r="W120" s="8"/>
      <c r="X120" s="8"/>
      <c r="Y120" s="8"/>
      <c r="Z120" s="8"/>
      <c r="AA120" s="8"/>
      <c r="AB120" s="8"/>
      <c r="AC120" s="8"/>
      <c r="IW120" s="9"/>
      <c r="IX120" s="10"/>
    </row>
    <row r="121" spans="1:258" s="7" customFormat="1" thickBot="1" x14ac:dyDescent="0.25">
      <c r="A121" s="28"/>
      <c r="B121" s="36" t="s">
        <v>207</v>
      </c>
      <c r="C121" s="30"/>
      <c r="D121" s="31"/>
      <c r="E121" s="33">
        <v>0</v>
      </c>
      <c r="F121" s="32">
        <f>(F120*E121)</f>
        <v>0</v>
      </c>
      <c r="G121" s="8"/>
      <c r="H121" s="8"/>
      <c r="I121" s="8"/>
      <c r="J121" s="8"/>
      <c r="K121" s="8"/>
      <c r="L121" s="8"/>
      <c r="M121" s="8"/>
      <c r="N121" s="8"/>
      <c r="O121" s="8"/>
      <c r="P121" s="8"/>
      <c r="Q121" s="8"/>
      <c r="R121" s="8"/>
      <c r="S121" s="8"/>
      <c r="T121" s="8"/>
      <c r="U121" s="8"/>
      <c r="V121" s="8"/>
      <c r="W121" s="8"/>
      <c r="X121" s="8"/>
      <c r="Y121" s="8"/>
      <c r="Z121" s="8"/>
      <c r="AA121" s="8"/>
      <c r="AB121" s="8"/>
      <c r="AC121" s="8"/>
      <c r="IW121" s="9"/>
      <c r="IX121" s="10"/>
    </row>
    <row r="122" spans="1:258" s="7" customFormat="1" thickBot="1" x14ac:dyDescent="0.25">
      <c r="A122" s="34"/>
      <c r="B122" s="36" t="s">
        <v>208</v>
      </c>
      <c r="C122" s="30"/>
      <c r="D122" s="31"/>
      <c r="E122" s="31"/>
      <c r="F122" s="32">
        <f>(F120-F121)</f>
        <v>2578927.7999999998</v>
      </c>
      <c r="G122" s="8"/>
      <c r="H122" s="8"/>
      <c r="I122" s="8"/>
      <c r="J122" s="8"/>
      <c r="K122" s="8"/>
      <c r="L122" s="8"/>
      <c r="M122" s="8"/>
      <c r="N122" s="8"/>
      <c r="O122" s="8"/>
      <c r="P122" s="8"/>
      <c r="Q122" s="8"/>
      <c r="R122" s="8"/>
      <c r="S122" s="8"/>
      <c r="T122" s="8"/>
      <c r="U122" s="8"/>
      <c r="V122" s="8"/>
      <c r="W122" s="8"/>
      <c r="X122" s="8"/>
      <c r="Y122" s="8"/>
      <c r="Z122" s="8"/>
      <c r="AA122" s="8"/>
      <c r="AB122" s="8"/>
      <c r="AC122" s="8"/>
      <c r="IW122" s="9"/>
      <c r="IX122" s="10"/>
    </row>
    <row r="123" spans="1:258" thickBot="1" x14ac:dyDescent="0.25">
      <c r="A123" s="23" t="s">
        <v>209</v>
      </c>
      <c r="B123" s="24" t="s">
        <v>210</v>
      </c>
      <c r="C123" s="24"/>
      <c r="D123" s="25"/>
      <c r="E123" s="25"/>
      <c r="F123" s="26"/>
    </row>
    <row r="124" spans="1:258" thickBot="1" x14ac:dyDescent="0.25">
      <c r="A124" s="23" t="s">
        <v>211</v>
      </c>
      <c r="B124" s="24" t="s">
        <v>212</v>
      </c>
      <c r="C124" s="24"/>
      <c r="D124" s="25"/>
      <c r="E124" s="25"/>
      <c r="F124" s="26"/>
    </row>
    <row r="125" spans="1:258" thickBot="1" x14ac:dyDescent="0.25">
      <c r="A125" s="23" t="s">
        <v>213</v>
      </c>
      <c r="B125" s="24" t="s">
        <v>212</v>
      </c>
      <c r="C125" s="24"/>
      <c r="D125" s="25"/>
      <c r="E125" s="25"/>
      <c r="F125" s="26"/>
    </row>
    <row r="126" spans="1:258" thickBot="1" x14ac:dyDescent="0.25">
      <c r="A126" s="27" t="s">
        <v>214</v>
      </c>
      <c r="B126" s="24" t="s">
        <v>215</v>
      </c>
      <c r="C126" s="24" t="s">
        <v>45</v>
      </c>
      <c r="D126" s="25">
        <v>2</v>
      </c>
      <c r="E126" s="76"/>
      <c r="F126" s="26">
        <f t="shared" ref="F126:F161" si="4">E126*D126</f>
        <v>0</v>
      </c>
    </row>
    <row r="127" spans="1:258" ht="24.75" thickBot="1" x14ac:dyDescent="0.25">
      <c r="A127" s="27" t="s">
        <v>216</v>
      </c>
      <c r="B127" s="24" t="s">
        <v>217</v>
      </c>
      <c r="C127" s="24" t="s">
        <v>45</v>
      </c>
      <c r="D127" s="25">
        <v>1</v>
      </c>
      <c r="E127" s="76"/>
      <c r="F127" s="26">
        <f t="shared" si="4"/>
        <v>0</v>
      </c>
    </row>
    <row r="128" spans="1:258" thickBot="1" x14ac:dyDescent="0.25">
      <c r="A128" s="27" t="s">
        <v>218</v>
      </c>
      <c r="B128" s="24" t="s">
        <v>219</v>
      </c>
      <c r="C128" s="24" t="s">
        <v>45</v>
      </c>
      <c r="D128" s="25">
        <v>1</v>
      </c>
      <c r="E128" s="76"/>
      <c r="F128" s="26">
        <f t="shared" si="4"/>
        <v>0</v>
      </c>
    </row>
    <row r="129" spans="1:6" thickBot="1" x14ac:dyDescent="0.25">
      <c r="A129" s="27" t="s">
        <v>220</v>
      </c>
      <c r="B129" s="24" t="s">
        <v>221</v>
      </c>
      <c r="C129" s="24" t="s">
        <v>45</v>
      </c>
      <c r="D129" s="25">
        <v>2</v>
      </c>
      <c r="E129" s="76"/>
      <c r="F129" s="26">
        <f t="shared" si="4"/>
        <v>0</v>
      </c>
    </row>
    <row r="130" spans="1:6" thickBot="1" x14ac:dyDescent="0.25">
      <c r="A130" s="27" t="s">
        <v>222</v>
      </c>
      <c r="B130" s="24" t="s">
        <v>223</v>
      </c>
      <c r="C130" s="24" t="s">
        <v>45</v>
      </c>
      <c r="D130" s="25">
        <v>1</v>
      </c>
      <c r="E130" s="76"/>
      <c r="F130" s="26">
        <f t="shared" si="4"/>
        <v>0</v>
      </c>
    </row>
    <row r="131" spans="1:6" thickBot="1" x14ac:dyDescent="0.25">
      <c r="A131" s="27" t="s">
        <v>224</v>
      </c>
      <c r="B131" s="24" t="s">
        <v>225</v>
      </c>
      <c r="C131" s="24" t="s">
        <v>45</v>
      </c>
      <c r="D131" s="25">
        <v>1</v>
      </c>
      <c r="E131" s="76"/>
      <c r="F131" s="26">
        <f t="shared" si="4"/>
        <v>0</v>
      </c>
    </row>
    <row r="132" spans="1:6" thickBot="1" x14ac:dyDescent="0.25">
      <c r="A132" s="27" t="s">
        <v>226</v>
      </c>
      <c r="B132" s="24" t="s">
        <v>227</v>
      </c>
      <c r="C132" s="24" t="s">
        <v>45</v>
      </c>
      <c r="D132" s="25">
        <v>4</v>
      </c>
      <c r="E132" s="76"/>
      <c r="F132" s="26">
        <f t="shared" si="4"/>
        <v>0</v>
      </c>
    </row>
    <row r="133" spans="1:6" ht="24.75" thickBot="1" x14ac:dyDescent="0.25">
      <c r="A133" s="27" t="s">
        <v>228</v>
      </c>
      <c r="B133" s="24" t="s">
        <v>229</v>
      </c>
      <c r="C133" s="24" t="s">
        <v>45</v>
      </c>
      <c r="D133" s="25">
        <v>3</v>
      </c>
      <c r="E133" s="76"/>
      <c r="F133" s="26">
        <f t="shared" si="4"/>
        <v>0</v>
      </c>
    </row>
    <row r="134" spans="1:6" ht="24.75" thickBot="1" x14ac:dyDescent="0.25">
      <c r="A134" s="27" t="s">
        <v>230</v>
      </c>
      <c r="B134" s="24" t="s">
        <v>231</v>
      </c>
      <c r="C134" s="24" t="s">
        <v>45</v>
      </c>
      <c r="D134" s="25">
        <v>4</v>
      </c>
      <c r="E134" s="76"/>
      <c r="F134" s="26">
        <f t="shared" si="4"/>
        <v>0</v>
      </c>
    </row>
    <row r="135" spans="1:6" thickBot="1" x14ac:dyDescent="0.25">
      <c r="A135" s="27" t="s">
        <v>232</v>
      </c>
      <c r="B135" s="24" t="s">
        <v>233</v>
      </c>
      <c r="C135" s="24" t="s">
        <v>45</v>
      </c>
      <c r="D135" s="25">
        <v>1</v>
      </c>
      <c r="E135" s="76"/>
      <c r="F135" s="26">
        <f t="shared" si="4"/>
        <v>0</v>
      </c>
    </row>
    <row r="136" spans="1:6" thickBot="1" x14ac:dyDescent="0.25">
      <c r="A136" s="27" t="s">
        <v>234</v>
      </c>
      <c r="B136" s="24" t="s">
        <v>235</v>
      </c>
      <c r="C136" s="24" t="s">
        <v>45</v>
      </c>
      <c r="D136" s="25">
        <v>1</v>
      </c>
      <c r="E136" s="76"/>
      <c r="F136" s="26">
        <f t="shared" si="4"/>
        <v>0</v>
      </c>
    </row>
    <row r="137" spans="1:6" ht="24.75" thickBot="1" x14ac:dyDescent="0.25">
      <c r="A137" s="27" t="s">
        <v>236</v>
      </c>
      <c r="B137" s="24" t="s">
        <v>237</v>
      </c>
      <c r="C137" s="24" t="s">
        <v>45</v>
      </c>
      <c r="D137" s="25">
        <v>2</v>
      </c>
      <c r="E137" s="76"/>
      <c r="F137" s="26">
        <f t="shared" si="4"/>
        <v>0</v>
      </c>
    </row>
    <row r="138" spans="1:6" ht="24.75" thickBot="1" x14ac:dyDescent="0.25">
      <c r="A138" s="27" t="s">
        <v>238</v>
      </c>
      <c r="B138" s="24" t="s">
        <v>239</v>
      </c>
      <c r="C138" s="24" t="s">
        <v>45</v>
      </c>
      <c r="D138" s="25">
        <v>3</v>
      </c>
      <c r="E138" s="76"/>
      <c r="F138" s="26">
        <f t="shared" si="4"/>
        <v>0</v>
      </c>
    </row>
    <row r="139" spans="1:6" thickBot="1" x14ac:dyDescent="0.25">
      <c r="A139" s="27" t="s">
        <v>240</v>
      </c>
      <c r="B139" s="24" t="s">
        <v>241</v>
      </c>
      <c r="C139" s="24" t="s">
        <v>45</v>
      </c>
      <c r="D139" s="25">
        <v>20</v>
      </c>
      <c r="E139" s="76"/>
      <c r="F139" s="26">
        <f t="shared" si="4"/>
        <v>0</v>
      </c>
    </row>
    <row r="140" spans="1:6" thickBot="1" x14ac:dyDescent="0.25">
      <c r="A140" s="27" t="s">
        <v>242</v>
      </c>
      <c r="B140" s="24" t="s">
        <v>243</v>
      </c>
      <c r="C140" s="24" t="s">
        <v>45</v>
      </c>
      <c r="D140" s="25">
        <v>3</v>
      </c>
      <c r="E140" s="76"/>
      <c r="F140" s="26">
        <f t="shared" si="4"/>
        <v>0</v>
      </c>
    </row>
    <row r="141" spans="1:6" ht="24.75" thickBot="1" x14ac:dyDescent="0.25">
      <c r="A141" s="27" t="s">
        <v>244</v>
      </c>
      <c r="B141" s="24" t="s">
        <v>245</v>
      </c>
      <c r="C141" s="24" t="s">
        <v>45</v>
      </c>
      <c r="D141" s="25">
        <v>3</v>
      </c>
      <c r="E141" s="76"/>
      <c r="F141" s="26">
        <f t="shared" si="4"/>
        <v>0</v>
      </c>
    </row>
    <row r="142" spans="1:6" thickBot="1" x14ac:dyDescent="0.25">
      <c r="A142" s="27" t="s">
        <v>246</v>
      </c>
      <c r="B142" s="24" t="s">
        <v>247</v>
      </c>
      <c r="C142" s="24" t="s">
        <v>45</v>
      </c>
      <c r="D142" s="25">
        <v>3</v>
      </c>
      <c r="E142" s="76"/>
      <c r="F142" s="26">
        <f t="shared" si="4"/>
        <v>0</v>
      </c>
    </row>
    <row r="143" spans="1:6" thickBot="1" x14ac:dyDescent="0.25">
      <c r="A143" s="27" t="s">
        <v>248</v>
      </c>
      <c r="B143" s="24" t="s">
        <v>249</v>
      </c>
      <c r="C143" s="24" t="s">
        <v>45</v>
      </c>
      <c r="D143" s="25">
        <v>2</v>
      </c>
      <c r="E143" s="76"/>
      <c r="F143" s="26">
        <f t="shared" si="4"/>
        <v>0</v>
      </c>
    </row>
    <row r="144" spans="1:6" thickBot="1" x14ac:dyDescent="0.25">
      <c r="A144" s="27" t="s">
        <v>250</v>
      </c>
      <c r="B144" s="24" t="s">
        <v>251</v>
      </c>
      <c r="C144" s="24" t="s">
        <v>45</v>
      </c>
      <c r="D144" s="25">
        <v>2</v>
      </c>
      <c r="E144" s="76"/>
      <c r="F144" s="26">
        <f t="shared" si="4"/>
        <v>0</v>
      </c>
    </row>
    <row r="145" spans="1:6" thickBot="1" x14ac:dyDescent="0.25">
      <c r="A145" s="27" t="s">
        <v>252</v>
      </c>
      <c r="B145" s="24" t="s">
        <v>253</v>
      </c>
      <c r="C145" s="24" t="s">
        <v>45</v>
      </c>
      <c r="D145" s="25">
        <v>2</v>
      </c>
      <c r="E145" s="76"/>
      <c r="F145" s="26">
        <f t="shared" si="4"/>
        <v>0</v>
      </c>
    </row>
    <row r="146" spans="1:6" ht="24.75" thickBot="1" x14ac:dyDescent="0.25">
      <c r="A146" s="27" t="s">
        <v>254</v>
      </c>
      <c r="B146" s="24" t="s">
        <v>255</v>
      </c>
      <c r="C146" s="24" t="s">
        <v>20</v>
      </c>
      <c r="D146" s="25">
        <v>1</v>
      </c>
      <c r="E146" s="76"/>
      <c r="F146" s="26">
        <f t="shared" si="4"/>
        <v>0</v>
      </c>
    </row>
    <row r="147" spans="1:6" thickBot="1" x14ac:dyDescent="0.25">
      <c r="A147" s="27" t="s">
        <v>256</v>
      </c>
      <c r="B147" s="24" t="s">
        <v>257</v>
      </c>
      <c r="C147" s="24" t="s">
        <v>45</v>
      </c>
      <c r="D147" s="25">
        <v>1</v>
      </c>
      <c r="E147" s="76"/>
      <c r="F147" s="26">
        <f t="shared" si="4"/>
        <v>0</v>
      </c>
    </row>
    <row r="148" spans="1:6" thickBot="1" x14ac:dyDescent="0.25">
      <c r="A148" s="27" t="s">
        <v>258</v>
      </c>
      <c r="B148" s="24" t="s">
        <v>259</v>
      </c>
      <c r="C148" s="24" t="s">
        <v>45</v>
      </c>
      <c r="D148" s="25">
        <v>10</v>
      </c>
      <c r="E148" s="76"/>
      <c r="F148" s="26">
        <f t="shared" si="4"/>
        <v>0</v>
      </c>
    </row>
    <row r="149" spans="1:6" ht="24.75" thickBot="1" x14ac:dyDescent="0.25">
      <c r="A149" s="27" t="s">
        <v>260</v>
      </c>
      <c r="B149" s="24" t="s">
        <v>261</v>
      </c>
      <c r="C149" s="24" t="s">
        <v>45</v>
      </c>
      <c r="D149" s="25">
        <v>1</v>
      </c>
      <c r="E149" s="76"/>
      <c r="F149" s="26">
        <f t="shared" si="4"/>
        <v>0</v>
      </c>
    </row>
    <row r="150" spans="1:6" ht="36.75" thickBot="1" x14ac:dyDescent="0.25">
      <c r="A150" s="27" t="s">
        <v>262</v>
      </c>
      <c r="B150" s="24" t="s">
        <v>263</v>
      </c>
      <c r="C150" s="24" t="s">
        <v>45</v>
      </c>
      <c r="D150" s="25">
        <v>4</v>
      </c>
      <c r="E150" s="76"/>
      <c r="F150" s="26">
        <f t="shared" si="4"/>
        <v>0</v>
      </c>
    </row>
    <row r="151" spans="1:6" ht="24.75" thickBot="1" x14ac:dyDescent="0.25">
      <c r="A151" s="27" t="s">
        <v>264</v>
      </c>
      <c r="B151" s="24" t="s">
        <v>265</v>
      </c>
      <c r="C151" s="24" t="s">
        <v>45</v>
      </c>
      <c r="D151" s="25">
        <v>1</v>
      </c>
      <c r="E151" s="76"/>
      <c r="F151" s="26">
        <f t="shared" si="4"/>
        <v>0</v>
      </c>
    </row>
    <row r="152" spans="1:6" thickBot="1" x14ac:dyDescent="0.25">
      <c r="A152" s="27" t="s">
        <v>266</v>
      </c>
      <c r="B152" s="24" t="s">
        <v>267</v>
      </c>
      <c r="C152" s="24" t="s">
        <v>45</v>
      </c>
      <c r="D152" s="25">
        <v>1</v>
      </c>
      <c r="E152" s="76"/>
      <c r="F152" s="26">
        <f t="shared" si="4"/>
        <v>0</v>
      </c>
    </row>
    <row r="153" spans="1:6" thickBot="1" x14ac:dyDescent="0.25">
      <c r="A153" s="27" t="s">
        <v>268</v>
      </c>
      <c r="B153" s="24" t="s">
        <v>269</v>
      </c>
      <c r="C153" s="24" t="s">
        <v>69</v>
      </c>
      <c r="D153" s="25">
        <v>4</v>
      </c>
      <c r="E153" s="76"/>
      <c r="F153" s="26">
        <f t="shared" si="4"/>
        <v>0</v>
      </c>
    </row>
    <row r="154" spans="1:6" thickBot="1" x14ac:dyDescent="0.25">
      <c r="A154" s="27" t="s">
        <v>270</v>
      </c>
      <c r="B154" s="24" t="s">
        <v>271</v>
      </c>
      <c r="C154" s="24" t="s">
        <v>17</v>
      </c>
      <c r="D154" s="25">
        <v>40</v>
      </c>
      <c r="E154" s="76"/>
      <c r="F154" s="26">
        <f t="shared" si="4"/>
        <v>0</v>
      </c>
    </row>
    <row r="155" spans="1:6" thickBot="1" x14ac:dyDescent="0.25">
      <c r="A155" s="27" t="s">
        <v>272</v>
      </c>
      <c r="B155" s="24" t="s">
        <v>273</v>
      </c>
      <c r="C155" s="24" t="s">
        <v>69</v>
      </c>
      <c r="D155" s="25">
        <v>12</v>
      </c>
      <c r="E155" s="76"/>
      <c r="F155" s="26">
        <f t="shared" si="4"/>
        <v>0</v>
      </c>
    </row>
    <row r="156" spans="1:6" thickBot="1" x14ac:dyDescent="0.25">
      <c r="A156" s="27" t="s">
        <v>274</v>
      </c>
      <c r="B156" s="24" t="s">
        <v>275</v>
      </c>
      <c r="C156" s="24" t="s">
        <v>69</v>
      </c>
      <c r="D156" s="25">
        <v>60</v>
      </c>
      <c r="E156" s="76"/>
      <c r="F156" s="26">
        <f t="shared" si="4"/>
        <v>0</v>
      </c>
    </row>
    <row r="157" spans="1:6" ht="24.75" thickBot="1" x14ac:dyDescent="0.25">
      <c r="A157" s="27" t="s">
        <v>276</v>
      </c>
      <c r="B157" s="24" t="s">
        <v>277</v>
      </c>
      <c r="C157" s="24" t="s">
        <v>17</v>
      </c>
      <c r="D157" s="25">
        <v>5</v>
      </c>
      <c r="E157" s="76"/>
      <c r="F157" s="26">
        <f t="shared" si="4"/>
        <v>0</v>
      </c>
    </row>
    <row r="158" spans="1:6" thickBot="1" x14ac:dyDescent="0.25">
      <c r="A158" s="27" t="s">
        <v>278</v>
      </c>
      <c r="B158" s="24" t="s">
        <v>279</v>
      </c>
      <c r="C158" s="24" t="s">
        <v>45</v>
      </c>
      <c r="D158" s="25">
        <v>1</v>
      </c>
      <c r="E158" s="76"/>
      <c r="F158" s="26">
        <f t="shared" si="4"/>
        <v>0</v>
      </c>
    </row>
    <row r="159" spans="1:6" thickBot="1" x14ac:dyDescent="0.25">
      <c r="A159" s="27" t="s">
        <v>280</v>
      </c>
      <c r="B159" s="24" t="s">
        <v>281</v>
      </c>
      <c r="C159" s="24" t="s">
        <v>45</v>
      </c>
      <c r="D159" s="25">
        <v>1</v>
      </c>
      <c r="E159" s="76"/>
      <c r="F159" s="26">
        <f t="shared" si="4"/>
        <v>0</v>
      </c>
    </row>
    <row r="160" spans="1:6" ht="24.75" thickBot="1" x14ac:dyDescent="0.25">
      <c r="A160" s="27" t="s">
        <v>282</v>
      </c>
      <c r="B160" s="24" t="s">
        <v>283</v>
      </c>
      <c r="C160" s="24" t="s">
        <v>17</v>
      </c>
      <c r="D160" s="25">
        <v>23</v>
      </c>
      <c r="E160" s="76"/>
      <c r="F160" s="26">
        <f t="shared" si="4"/>
        <v>0</v>
      </c>
    </row>
    <row r="161" spans="1:258" ht="24.75" thickBot="1" x14ac:dyDescent="0.25">
      <c r="A161" s="27" t="s">
        <v>284</v>
      </c>
      <c r="B161" s="24" t="s">
        <v>285</v>
      </c>
      <c r="C161" s="24" t="s">
        <v>20</v>
      </c>
      <c r="D161" s="25">
        <v>1</v>
      </c>
      <c r="E161" s="76"/>
      <c r="F161" s="26">
        <f t="shared" si="4"/>
        <v>0</v>
      </c>
    </row>
    <row r="162" spans="1:258" s="7" customFormat="1" thickBot="1" x14ac:dyDescent="0.25">
      <c r="A162" s="28"/>
      <c r="B162" s="29" t="s">
        <v>286</v>
      </c>
      <c r="C162" s="30"/>
      <c r="D162" s="31"/>
      <c r="E162" s="31"/>
      <c r="F162" s="32">
        <f>SUM(F126:F161)</f>
        <v>0</v>
      </c>
      <c r="G162" s="8"/>
      <c r="H162" s="8"/>
      <c r="I162" s="8"/>
      <c r="J162" s="8"/>
      <c r="K162" s="8"/>
      <c r="L162" s="8"/>
      <c r="M162" s="8"/>
      <c r="N162" s="8"/>
      <c r="O162" s="8"/>
      <c r="P162" s="8"/>
      <c r="Q162" s="8"/>
      <c r="R162" s="8"/>
      <c r="S162" s="8"/>
      <c r="T162" s="8"/>
      <c r="U162" s="8"/>
      <c r="V162" s="8"/>
      <c r="W162" s="8"/>
      <c r="X162" s="8"/>
      <c r="Y162" s="8"/>
      <c r="Z162" s="8"/>
      <c r="AA162" s="8"/>
      <c r="AB162" s="8"/>
      <c r="AC162" s="8"/>
      <c r="IW162" s="9"/>
      <c r="IX162" s="10"/>
    </row>
    <row r="163" spans="1:258" s="7" customFormat="1" thickBot="1" x14ac:dyDescent="0.25">
      <c r="A163" s="28"/>
      <c r="B163" s="29" t="s">
        <v>287</v>
      </c>
      <c r="C163" s="30"/>
      <c r="D163" s="31"/>
      <c r="E163" s="33">
        <v>0</v>
      </c>
      <c r="F163" s="32">
        <f>(F162*E163)</f>
        <v>0</v>
      </c>
      <c r="G163" s="8"/>
      <c r="H163" s="8"/>
      <c r="I163" s="8"/>
      <c r="J163" s="8"/>
      <c r="K163" s="8"/>
      <c r="L163" s="8"/>
      <c r="M163" s="8"/>
      <c r="N163" s="8"/>
      <c r="O163" s="8"/>
      <c r="P163" s="8"/>
      <c r="Q163" s="8"/>
      <c r="R163" s="8"/>
      <c r="S163" s="8"/>
      <c r="T163" s="8"/>
      <c r="U163" s="8"/>
      <c r="V163" s="8"/>
      <c r="W163" s="8"/>
      <c r="X163" s="8"/>
      <c r="Y163" s="8"/>
      <c r="Z163" s="8"/>
      <c r="AA163" s="8"/>
      <c r="AB163" s="8"/>
      <c r="AC163" s="8"/>
      <c r="IW163" s="9"/>
      <c r="IX163" s="10"/>
    </row>
    <row r="164" spans="1:258" s="7" customFormat="1" thickBot="1" x14ac:dyDescent="0.25">
      <c r="A164" s="34"/>
      <c r="B164" s="29" t="s">
        <v>288</v>
      </c>
      <c r="C164" s="30"/>
      <c r="D164" s="31"/>
      <c r="E164" s="31"/>
      <c r="F164" s="32">
        <f>(F162-F163)</f>
        <v>0</v>
      </c>
      <c r="G164" s="8"/>
      <c r="H164" s="8"/>
      <c r="I164" s="8"/>
      <c r="J164" s="8"/>
      <c r="K164" s="8"/>
      <c r="L164" s="8"/>
      <c r="M164" s="8"/>
      <c r="N164" s="8"/>
      <c r="O164" s="8"/>
      <c r="P164" s="8"/>
      <c r="Q164" s="8"/>
      <c r="R164" s="8"/>
      <c r="S164" s="8"/>
      <c r="T164" s="8"/>
      <c r="U164" s="8"/>
      <c r="V164" s="8"/>
      <c r="W164" s="8"/>
      <c r="X164" s="8"/>
      <c r="Y164" s="8"/>
      <c r="Z164" s="8"/>
      <c r="AA164" s="8"/>
      <c r="AB164" s="8"/>
      <c r="AC164" s="8"/>
      <c r="IW164" s="9"/>
      <c r="IX164" s="10"/>
    </row>
    <row r="165" spans="1:258" thickBot="1" x14ac:dyDescent="0.25">
      <c r="A165" s="23" t="s">
        <v>289</v>
      </c>
      <c r="B165" s="24" t="s">
        <v>290</v>
      </c>
      <c r="C165" s="24"/>
      <c r="D165" s="25"/>
      <c r="E165" s="25"/>
      <c r="F165" s="26"/>
    </row>
    <row r="166" spans="1:258" ht="24.75" thickBot="1" x14ac:dyDescent="0.25">
      <c r="A166" s="27" t="s">
        <v>291</v>
      </c>
      <c r="B166" s="24" t="s">
        <v>292</v>
      </c>
      <c r="C166" s="24" t="s">
        <v>17</v>
      </c>
      <c r="D166" s="25">
        <v>110</v>
      </c>
      <c r="E166" s="76"/>
      <c r="F166" s="26">
        <f t="shared" ref="F166:F183" si="5">E166*D166</f>
        <v>0</v>
      </c>
    </row>
    <row r="167" spans="1:258" thickBot="1" x14ac:dyDescent="0.25">
      <c r="A167" s="27" t="s">
        <v>293</v>
      </c>
      <c r="B167" s="24" t="s">
        <v>294</v>
      </c>
      <c r="C167" s="24" t="s">
        <v>69</v>
      </c>
      <c r="D167" s="25">
        <v>3</v>
      </c>
      <c r="E167" s="76"/>
      <c r="F167" s="26">
        <f t="shared" si="5"/>
        <v>0</v>
      </c>
    </row>
    <row r="168" spans="1:258" thickBot="1" x14ac:dyDescent="0.25">
      <c r="A168" s="27" t="s">
        <v>295</v>
      </c>
      <c r="B168" s="24" t="s">
        <v>271</v>
      </c>
      <c r="C168" s="24" t="s">
        <v>17</v>
      </c>
      <c r="D168" s="25">
        <v>22</v>
      </c>
      <c r="E168" s="76"/>
      <c r="F168" s="26">
        <f t="shared" si="5"/>
        <v>0</v>
      </c>
    </row>
    <row r="169" spans="1:258" thickBot="1" x14ac:dyDescent="0.25">
      <c r="A169" s="27" t="s">
        <v>296</v>
      </c>
      <c r="B169" s="24" t="s">
        <v>297</v>
      </c>
      <c r="C169" s="24" t="s">
        <v>45</v>
      </c>
      <c r="D169" s="25">
        <v>1</v>
      </c>
      <c r="E169" s="76"/>
      <c r="F169" s="26">
        <f t="shared" si="5"/>
        <v>0</v>
      </c>
    </row>
    <row r="170" spans="1:258" thickBot="1" x14ac:dyDescent="0.25">
      <c r="A170" s="27" t="s">
        <v>298</v>
      </c>
      <c r="B170" s="24" t="s">
        <v>273</v>
      </c>
      <c r="C170" s="24" t="s">
        <v>69</v>
      </c>
      <c r="D170" s="25">
        <v>10</v>
      </c>
      <c r="E170" s="76"/>
      <c r="F170" s="26">
        <f t="shared" si="5"/>
        <v>0</v>
      </c>
    </row>
    <row r="171" spans="1:258" ht="24.75" thickBot="1" x14ac:dyDescent="0.25">
      <c r="A171" s="27" t="s">
        <v>299</v>
      </c>
      <c r="B171" s="24" t="s">
        <v>300</v>
      </c>
      <c r="C171" s="24" t="s">
        <v>45</v>
      </c>
      <c r="D171" s="25">
        <v>1</v>
      </c>
      <c r="E171" s="76"/>
      <c r="F171" s="26">
        <f t="shared" si="5"/>
        <v>0</v>
      </c>
    </row>
    <row r="172" spans="1:258" ht="24.75" thickBot="1" x14ac:dyDescent="0.25">
      <c r="A172" s="27" t="s">
        <v>301</v>
      </c>
      <c r="B172" s="24" t="s">
        <v>302</v>
      </c>
      <c r="C172" s="24" t="s">
        <v>45</v>
      </c>
      <c r="D172" s="25">
        <v>1</v>
      </c>
      <c r="E172" s="76"/>
      <c r="F172" s="26">
        <f t="shared" si="5"/>
        <v>0</v>
      </c>
    </row>
    <row r="173" spans="1:258" ht="24.75" thickBot="1" x14ac:dyDescent="0.25">
      <c r="A173" s="27" t="s">
        <v>303</v>
      </c>
      <c r="B173" s="24" t="s">
        <v>304</v>
      </c>
      <c r="C173" s="24" t="s">
        <v>45</v>
      </c>
      <c r="D173" s="25">
        <v>1</v>
      </c>
      <c r="E173" s="76"/>
      <c r="F173" s="26">
        <f t="shared" si="5"/>
        <v>0</v>
      </c>
    </row>
    <row r="174" spans="1:258" ht="24.75" thickBot="1" x14ac:dyDescent="0.25">
      <c r="A174" s="27" t="s">
        <v>305</v>
      </c>
      <c r="B174" s="24" t="s">
        <v>306</v>
      </c>
      <c r="C174" s="24" t="s">
        <v>45</v>
      </c>
      <c r="D174" s="25">
        <v>1</v>
      </c>
      <c r="E174" s="76"/>
      <c r="F174" s="26">
        <f t="shared" si="5"/>
        <v>0</v>
      </c>
    </row>
    <row r="175" spans="1:258" ht="24.75" thickBot="1" x14ac:dyDescent="0.25">
      <c r="A175" s="27" t="s">
        <v>307</v>
      </c>
      <c r="B175" s="24" t="s">
        <v>308</v>
      </c>
      <c r="C175" s="24" t="s">
        <v>45</v>
      </c>
      <c r="D175" s="25">
        <v>1</v>
      </c>
      <c r="E175" s="76"/>
      <c r="F175" s="26">
        <f t="shared" si="5"/>
        <v>0</v>
      </c>
    </row>
    <row r="176" spans="1:258" ht="24.75" thickBot="1" x14ac:dyDescent="0.25">
      <c r="A176" s="27" t="s">
        <v>309</v>
      </c>
      <c r="B176" s="24" t="s">
        <v>308</v>
      </c>
      <c r="C176" s="24" t="s">
        <v>45</v>
      </c>
      <c r="D176" s="25">
        <v>1</v>
      </c>
      <c r="E176" s="76"/>
      <c r="F176" s="26">
        <f t="shared" si="5"/>
        <v>0</v>
      </c>
    </row>
    <row r="177" spans="1:258" thickBot="1" x14ac:dyDescent="0.25">
      <c r="A177" s="27" t="s">
        <v>310</v>
      </c>
      <c r="B177" s="24" t="s">
        <v>311</v>
      </c>
      <c r="C177" s="24" t="s">
        <v>45</v>
      </c>
      <c r="D177" s="25">
        <v>3</v>
      </c>
      <c r="E177" s="76"/>
      <c r="F177" s="26">
        <f t="shared" si="5"/>
        <v>0</v>
      </c>
    </row>
    <row r="178" spans="1:258" thickBot="1" x14ac:dyDescent="0.25">
      <c r="A178" s="27" t="s">
        <v>312</v>
      </c>
      <c r="B178" s="24" t="s">
        <v>313</v>
      </c>
      <c r="C178" s="24" t="s">
        <v>45</v>
      </c>
      <c r="D178" s="25">
        <v>1</v>
      </c>
      <c r="E178" s="76"/>
      <c r="F178" s="26">
        <f t="shared" si="5"/>
        <v>0</v>
      </c>
    </row>
    <row r="179" spans="1:258" ht="24.75" thickBot="1" x14ac:dyDescent="0.25">
      <c r="A179" s="27" t="s">
        <v>314</v>
      </c>
      <c r="B179" s="24" t="s">
        <v>315</v>
      </c>
      <c r="C179" s="24" t="s">
        <v>45</v>
      </c>
      <c r="D179" s="25">
        <v>2</v>
      </c>
      <c r="E179" s="76"/>
      <c r="F179" s="26">
        <f t="shared" si="5"/>
        <v>0</v>
      </c>
    </row>
    <row r="180" spans="1:258" thickBot="1" x14ac:dyDescent="0.25">
      <c r="A180" s="27" t="s">
        <v>316</v>
      </c>
      <c r="B180" s="24" t="s">
        <v>317</v>
      </c>
      <c r="C180" s="24" t="s">
        <v>45</v>
      </c>
      <c r="D180" s="25">
        <v>5</v>
      </c>
      <c r="E180" s="76"/>
      <c r="F180" s="26">
        <f t="shared" si="5"/>
        <v>0</v>
      </c>
    </row>
    <row r="181" spans="1:258" thickBot="1" x14ac:dyDescent="0.25">
      <c r="A181" s="27" t="s">
        <v>318</v>
      </c>
      <c r="B181" s="24" t="s">
        <v>319</v>
      </c>
      <c r="C181" s="24" t="s">
        <v>45</v>
      </c>
      <c r="D181" s="25">
        <v>6</v>
      </c>
      <c r="E181" s="76"/>
      <c r="F181" s="26">
        <f t="shared" si="5"/>
        <v>0</v>
      </c>
    </row>
    <row r="182" spans="1:258" thickBot="1" x14ac:dyDescent="0.25">
      <c r="A182" s="27" t="s">
        <v>320</v>
      </c>
      <c r="B182" s="24" t="s">
        <v>321</v>
      </c>
      <c r="C182" s="24" t="s">
        <v>45</v>
      </c>
      <c r="D182" s="25">
        <v>4</v>
      </c>
      <c r="E182" s="76"/>
      <c r="F182" s="26">
        <f t="shared" si="5"/>
        <v>0</v>
      </c>
    </row>
    <row r="183" spans="1:258" ht="24.75" thickBot="1" x14ac:dyDescent="0.25">
      <c r="A183" s="27" t="s">
        <v>322</v>
      </c>
      <c r="B183" s="24" t="s">
        <v>323</v>
      </c>
      <c r="C183" s="24" t="s">
        <v>20</v>
      </c>
      <c r="D183" s="25">
        <v>1</v>
      </c>
      <c r="E183" s="76"/>
      <c r="F183" s="26">
        <f t="shared" si="5"/>
        <v>0</v>
      </c>
    </row>
    <row r="184" spans="1:258" s="7" customFormat="1" thickBot="1" x14ac:dyDescent="0.25">
      <c r="A184" s="28"/>
      <c r="B184" s="29" t="s">
        <v>324</v>
      </c>
      <c r="C184" s="30"/>
      <c r="D184" s="31"/>
      <c r="E184" s="31"/>
      <c r="F184" s="32">
        <f>SUM(F166:F183)</f>
        <v>0</v>
      </c>
      <c r="G184" s="8"/>
      <c r="H184" s="8"/>
      <c r="I184" s="8"/>
      <c r="J184" s="8"/>
      <c r="K184" s="8"/>
      <c r="L184" s="8"/>
      <c r="M184" s="8"/>
      <c r="N184" s="8"/>
      <c r="O184" s="8"/>
      <c r="P184" s="8"/>
      <c r="Q184" s="8"/>
      <c r="R184" s="8"/>
      <c r="S184" s="8"/>
      <c r="T184" s="8"/>
      <c r="U184" s="8"/>
      <c r="V184" s="8"/>
      <c r="W184" s="8"/>
      <c r="X184" s="8"/>
      <c r="Y184" s="8"/>
      <c r="Z184" s="8"/>
      <c r="AA184" s="8"/>
      <c r="AB184" s="8"/>
      <c r="AC184" s="8"/>
      <c r="IW184" s="9"/>
      <c r="IX184" s="10"/>
    </row>
    <row r="185" spans="1:258" s="7" customFormat="1" thickBot="1" x14ac:dyDescent="0.25">
      <c r="A185" s="28"/>
      <c r="B185" s="29" t="s">
        <v>325</v>
      </c>
      <c r="C185" s="30"/>
      <c r="D185" s="31"/>
      <c r="E185" s="33">
        <v>0</v>
      </c>
      <c r="F185" s="32">
        <f>(F184*E185)</f>
        <v>0</v>
      </c>
      <c r="G185" s="8"/>
      <c r="H185" s="8"/>
      <c r="I185" s="8"/>
      <c r="J185" s="8"/>
      <c r="K185" s="8"/>
      <c r="L185" s="8"/>
      <c r="M185" s="8"/>
      <c r="N185" s="8"/>
      <c r="O185" s="8"/>
      <c r="P185" s="8"/>
      <c r="Q185" s="8"/>
      <c r="R185" s="8"/>
      <c r="S185" s="8"/>
      <c r="T185" s="8"/>
      <c r="U185" s="8"/>
      <c r="V185" s="8"/>
      <c r="W185" s="8"/>
      <c r="X185" s="8"/>
      <c r="Y185" s="8"/>
      <c r="Z185" s="8"/>
      <c r="AA185" s="8"/>
      <c r="AB185" s="8"/>
      <c r="AC185" s="8"/>
      <c r="IW185" s="9"/>
      <c r="IX185" s="10"/>
    </row>
    <row r="186" spans="1:258" s="7" customFormat="1" thickBot="1" x14ac:dyDescent="0.25">
      <c r="A186" s="34"/>
      <c r="B186" s="29" t="s">
        <v>326</v>
      </c>
      <c r="C186" s="30"/>
      <c r="D186" s="31"/>
      <c r="E186" s="31"/>
      <c r="F186" s="32">
        <f>(F184-F185)</f>
        <v>0</v>
      </c>
      <c r="G186" s="8"/>
      <c r="H186" s="8"/>
      <c r="I186" s="8"/>
      <c r="J186" s="8"/>
      <c r="K186" s="8"/>
      <c r="L186" s="8"/>
      <c r="M186" s="8"/>
      <c r="N186" s="8"/>
      <c r="O186" s="8"/>
      <c r="P186" s="8"/>
      <c r="Q186" s="8"/>
      <c r="R186" s="8"/>
      <c r="S186" s="8"/>
      <c r="T186" s="8"/>
      <c r="U186" s="8"/>
      <c r="V186" s="8"/>
      <c r="W186" s="8"/>
      <c r="X186" s="8"/>
      <c r="Y186" s="8"/>
      <c r="Z186" s="8"/>
      <c r="AA186" s="8"/>
      <c r="AB186" s="8"/>
      <c r="AC186" s="8"/>
      <c r="IW186" s="9"/>
      <c r="IX186" s="10"/>
    </row>
    <row r="187" spans="1:258" thickBot="1" x14ac:dyDescent="0.25">
      <c r="A187" s="23" t="s">
        <v>327</v>
      </c>
      <c r="B187" s="24" t="s">
        <v>328</v>
      </c>
      <c r="C187" s="24"/>
      <c r="D187" s="25"/>
      <c r="E187" s="25"/>
      <c r="F187" s="26"/>
    </row>
    <row r="188" spans="1:258" ht="24.75" thickBot="1" x14ac:dyDescent="0.25">
      <c r="A188" s="27" t="s">
        <v>329</v>
      </c>
      <c r="B188" s="24" t="s">
        <v>330</v>
      </c>
      <c r="C188" s="24" t="s">
        <v>17</v>
      </c>
      <c r="D188" s="25">
        <v>125</v>
      </c>
      <c r="E188" s="76"/>
      <c r="F188" s="26">
        <f t="shared" ref="F188:F193" si="6">E188*D188</f>
        <v>0</v>
      </c>
    </row>
    <row r="189" spans="1:258" thickBot="1" x14ac:dyDescent="0.25">
      <c r="A189" s="27" t="s">
        <v>331</v>
      </c>
      <c r="B189" s="24" t="s">
        <v>332</v>
      </c>
      <c r="C189" s="24" t="s">
        <v>17</v>
      </c>
      <c r="D189" s="25">
        <v>50</v>
      </c>
      <c r="E189" s="76"/>
      <c r="F189" s="26">
        <f t="shared" si="6"/>
        <v>0</v>
      </c>
    </row>
    <row r="190" spans="1:258" thickBot="1" x14ac:dyDescent="0.25">
      <c r="A190" s="27" t="s">
        <v>333</v>
      </c>
      <c r="B190" s="24" t="s">
        <v>334</v>
      </c>
      <c r="C190" s="24" t="s">
        <v>45</v>
      </c>
      <c r="D190" s="25">
        <v>5</v>
      </c>
      <c r="E190" s="76"/>
      <c r="F190" s="26">
        <f t="shared" si="6"/>
        <v>0</v>
      </c>
    </row>
    <row r="191" spans="1:258" thickBot="1" x14ac:dyDescent="0.25">
      <c r="A191" s="27" t="s">
        <v>335</v>
      </c>
      <c r="B191" s="24" t="s">
        <v>336</v>
      </c>
      <c r="C191" s="24" t="s">
        <v>45</v>
      </c>
      <c r="D191" s="25">
        <v>3</v>
      </c>
      <c r="E191" s="76"/>
      <c r="F191" s="26">
        <f t="shared" si="6"/>
        <v>0</v>
      </c>
    </row>
    <row r="192" spans="1:258" thickBot="1" x14ac:dyDescent="0.25">
      <c r="A192" s="27" t="s">
        <v>337</v>
      </c>
      <c r="B192" s="24" t="s">
        <v>338</v>
      </c>
      <c r="C192" s="24" t="s">
        <v>45</v>
      </c>
      <c r="D192" s="25">
        <v>1</v>
      </c>
      <c r="E192" s="76"/>
      <c r="F192" s="26">
        <f t="shared" si="6"/>
        <v>0</v>
      </c>
    </row>
    <row r="193" spans="1:258" thickBot="1" x14ac:dyDescent="0.25">
      <c r="A193" s="27" t="s">
        <v>339</v>
      </c>
      <c r="B193" s="24" t="s">
        <v>340</v>
      </c>
      <c r="C193" s="24" t="s">
        <v>45</v>
      </c>
      <c r="D193" s="25">
        <v>1</v>
      </c>
      <c r="E193" s="76"/>
      <c r="F193" s="26">
        <f t="shared" si="6"/>
        <v>0</v>
      </c>
    </row>
    <row r="194" spans="1:258" s="7" customFormat="1" thickBot="1" x14ac:dyDescent="0.25">
      <c r="A194" s="28"/>
      <c r="B194" s="29" t="s">
        <v>341</v>
      </c>
      <c r="C194" s="30"/>
      <c r="D194" s="31"/>
      <c r="E194" s="31"/>
      <c r="F194" s="32">
        <f>SUM(F188:F193)</f>
        <v>0</v>
      </c>
      <c r="G194" s="8"/>
      <c r="H194" s="8"/>
      <c r="I194" s="8"/>
      <c r="J194" s="8"/>
      <c r="K194" s="8"/>
      <c r="L194" s="8"/>
      <c r="M194" s="8"/>
      <c r="N194" s="8"/>
      <c r="O194" s="8"/>
      <c r="P194" s="8"/>
      <c r="Q194" s="8"/>
      <c r="R194" s="8"/>
      <c r="S194" s="8"/>
      <c r="T194" s="8"/>
      <c r="U194" s="8"/>
      <c r="V194" s="8"/>
      <c r="W194" s="8"/>
      <c r="X194" s="8"/>
      <c r="Y194" s="8"/>
      <c r="Z194" s="8"/>
      <c r="AA194" s="8"/>
      <c r="AB194" s="8"/>
      <c r="AC194" s="8"/>
      <c r="IW194" s="9"/>
      <c r="IX194" s="10"/>
    </row>
    <row r="195" spans="1:258" s="7" customFormat="1" thickBot="1" x14ac:dyDescent="0.25">
      <c r="A195" s="28"/>
      <c r="B195" s="29" t="s">
        <v>342</v>
      </c>
      <c r="C195" s="30"/>
      <c r="D195" s="31"/>
      <c r="E195" s="33">
        <v>0</v>
      </c>
      <c r="F195" s="32">
        <f>(F194*E195)</f>
        <v>0</v>
      </c>
      <c r="G195" s="8"/>
      <c r="H195" s="8"/>
      <c r="I195" s="8"/>
      <c r="J195" s="8"/>
      <c r="K195" s="8"/>
      <c r="L195" s="8"/>
      <c r="M195" s="8"/>
      <c r="N195" s="8"/>
      <c r="O195" s="8"/>
      <c r="P195" s="8"/>
      <c r="Q195" s="8"/>
      <c r="R195" s="8"/>
      <c r="S195" s="8"/>
      <c r="T195" s="8"/>
      <c r="U195" s="8"/>
      <c r="V195" s="8"/>
      <c r="W195" s="8"/>
      <c r="X195" s="8"/>
      <c r="Y195" s="8"/>
      <c r="Z195" s="8"/>
      <c r="AA195" s="8"/>
      <c r="AB195" s="8"/>
      <c r="AC195" s="8"/>
      <c r="IW195" s="9"/>
      <c r="IX195" s="10"/>
    </row>
    <row r="196" spans="1:258" s="7" customFormat="1" thickBot="1" x14ac:dyDescent="0.25">
      <c r="A196" s="34"/>
      <c r="B196" s="29" t="s">
        <v>343</v>
      </c>
      <c r="C196" s="30"/>
      <c r="D196" s="31"/>
      <c r="E196" s="31"/>
      <c r="F196" s="32">
        <f>(F194-F195)</f>
        <v>0</v>
      </c>
      <c r="G196" s="8"/>
      <c r="H196" s="8"/>
      <c r="I196" s="8"/>
      <c r="J196" s="8"/>
      <c r="K196" s="8"/>
      <c r="L196" s="8"/>
      <c r="M196" s="8"/>
      <c r="N196" s="8"/>
      <c r="O196" s="8"/>
      <c r="P196" s="8"/>
      <c r="Q196" s="8"/>
      <c r="R196" s="8"/>
      <c r="S196" s="8"/>
      <c r="T196" s="8"/>
      <c r="U196" s="8"/>
      <c r="V196" s="8"/>
      <c r="W196" s="8"/>
      <c r="X196" s="8"/>
      <c r="Y196" s="8"/>
      <c r="Z196" s="8"/>
      <c r="AA196" s="8"/>
      <c r="AB196" s="8"/>
      <c r="AC196" s="8"/>
      <c r="IW196" s="9"/>
      <c r="IX196" s="10"/>
    </row>
    <row r="197" spans="1:258" s="7" customFormat="1" thickBot="1" x14ac:dyDescent="0.25">
      <c r="A197" s="28"/>
      <c r="B197" s="35" t="s">
        <v>344</v>
      </c>
      <c r="C197" s="30"/>
      <c r="D197" s="31"/>
      <c r="E197" s="31"/>
      <c r="F197" s="32">
        <f>SUM(F164,F186,F196)</f>
        <v>0</v>
      </c>
      <c r="G197" s="8"/>
      <c r="H197" s="8"/>
      <c r="I197" s="8"/>
      <c r="J197" s="8"/>
      <c r="K197" s="8"/>
      <c r="L197" s="8"/>
      <c r="M197" s="8"/>
      <c r="N197" s="8"/>
      <c r="O197" s="8"/>
      <c r="P197" s="8"/>
      <c r="Q197" s="8"/>
      <c r="R197" s="8"/>
      <c r="S197" s="8"/>
      <c r="T197" s="8"/>
      <c r="U197" s="8"/>
      <c r="V197" s="8"/>
      <c r="W197" s="8"/>
      <c r="X197" s="8"/>
      <c r="Y197" s="8"/>
      <c r="Z197" s="8"/>
      <c r="AA197" s="8"/>
      <c r="AB197" s="8"/>
      <c r="AC197" s="8"/>
      <c r="IW197" s="9"/>
      <c r="IX197" s="10"/>
    </row>
    <row r="198" spans="1:258" s="7" customFormat="1" thickBot="1" x14ac:dyDescent="0.25">
      <c r="A198" s="28"/>
      <c r="B198" s="35" t="s">
        <v>345</v>
      </c>
      <c r="C198" s="30"/>
      <c r="D198" s="31"/>
      <c r="E198" s="33">
        <v>0</v>
      </c>
      <c r="F198" s="32">
        <f>(F197*E198)</f>
        <v>0</v>
      </c>
      <c r="G198" s="8"/>
      <c r="H198" s="8"/>
      <c r="I198" s="8"/>
      <c r="J198" s="8"/>
      <c r="K198" s="8"/>
      <c r="L198" s="8"/>
      <c r="M198" s="8"/>
      <c r="N198" s="8"/>
      <c r="O198" s="8"/>
      <c r="P198" s="8"/>
      <c r="Q198" s="8"/>
      <c r="R198" s="8"/>
      <c r="S198" s="8"/>
      <c r="T198" s="8"/>
      <c r="U198" s="8"/>
      <c r="V198" s="8"/>
      <c r="W198" s="8"/>
      <c r="X198" s="8"/>
      <c r="Y198" s="8"/>
      <c r="Z198" s="8"/>
      <c r="AA198" s="8"/>
      <c r="AB198" s="8"/>
      <c r="AC198" s="8"/>
      <c r="IW198" s="9"/>
      <c r="IX198" s="10"/>
    </row>
    <row r="199" spans="1:258" s="7" customFormat="1" thickBot="1" x14ac:dyDescent="0.25">
      <c r="A199" s="34"/>
      <c r="B199" s="35" t="s">
        <v>346</v>
      </c>
      <c r="C199" s="30"/>
      <c r="D199" s="31"/>
      <c r="E199" s="31"/>
      <c r="F199" s="32">
        <f>(F197-F198)</f>
        <v>0</v>
      </c>
      <c r="G199" s="8"/>
      <c r="H199" s="8"/>
      <c r="I199" s="8"/>
      <c r="J199" s="8"/>
      <c r="K199" s="8"/>
      <c r="L199" s="8"/>
      <c r="M199" s="8"/>
      <c r="N199" s="8"/>
      <c r="O199" s="8"/>
      <c r="P199" s="8"/>
      <c r="Q199" s="8"/>
      <c r="R199" s="8"/>
      <c r="S199" s="8"/>
      <c r="T199" s="8"/>
      <c r="U199" s="8"/>
      <c r="V199" s="8"/>
      <c r="W199" s="8"/>
      <c r="X199" s="8"/>
      <c r="Y199" s="8"/>
      <c r="Z199" s="8"/>
      <c r="AA199" s="8"/>
      <c r="AB199" s="8"/>
      <c r="AC199" s="8"/>
      <c r="IW199" s="9"/>
      <c r="IX199" s="10"/>
    </row>
    <row r="200" spans="1:258" thickBot="1" x14ac:dyDescent="0.25">
      <c r="A200" s="23" t="s">
        <v>347</v>
      </c>
      <c r="B200" s="24" t="s">
        <v>348</v>
      </c>
      <c r="C200" s="24"/>
      <c r="D200" s="25"/>
      <c r="E200" s="25"/>
      <c r="F200" s="26"/>
    </row>
    <row r="201" spans="1:258" thickBot="1" x14ac:dyDescent="0.25">
      <c r="A201" s="23" t="s">
        <v>349</v>
      </c>
      <c r="B201" s="24" t="s">
        <v>348</v>
      </c>
      <c r="C201" s="24"/>
      <c r="D201" s="25"/>
      <c r="E201" s="25"/>
      <c r="F201" s="26"/>
    </row>
    <row r="202" spans="1:258" ht="36.75" thickBot="1" x14ac:dyDescent="0.25">
      <c r="A202" s="27" t="s">
        <v>350</v>
      </c>
      <c r="B202" s="24" t="s">
        <v>351</v>
      </c>
      <c r="C202" s="24" t="s">
        <v>17</v>
      </c>
      <c r="D202" s="25">
        <v>65</v>
      </c>
      <c r="E202" s="76"/>
      <c r="F202" s="26">
        <f t="shared" ref="F202:F209" si="7">E202*D202</f>
        <v>0</v>
      </c>
    </row>
    <row r="203" spans="1:258" ht="24.75" thickBot="1" x14ac:dyDescent="0.25">
      <c r="A203" s="27" t="s">
        <v>352</v>
      </c>
      <c r="B203" s="24" t="s">
        <v>353</v>
      </c>
      <c r="C203" s="24" t="s">
        <v>17</v>
      </c>
      <c r="D203" s="25">
        <v>15</v>
      </c>
      <c r="E203" s="76"/>
      <c r="F203" s="26">
        <f t="shared" si="7"/>
        <v>0</v>
      </c>
    </row>
    <row r="204" spans="1:258" ht="24.75" thickBot="1" x14ac:dyDescent="0.25">
      <c r="A204" s="27" t="s">
        <v>354</v>
      </c>
      <c r="B204" s="24" t="s">
        <v>355</v>
      </c>
      <c r="C204" s="24" t="s">
        <v>45</v>
      </c>
      <c r="D204" s="25">
        <v>1</v>
      </c>
      <c r="E204" s="76"/>
      <c r="F204" s="26">
        <f t="shared" si="7"/>
        <v>0</v>
      </c>
    </row>
    <row r="205" spans="1:258" thickBot="1" x14ac:dyDescent="0.25">
      <c r="A205" s="27" t="s">
        <v>356</v>
      </c>
      <c r="B205" s="24" t="s">
        <v>357</v>
      </c>
      <c r="C205" s="24" t="s">
        <v>17</v>
      </c>
      <c r="D205" s="25">
        <v>120</v>
      </c>
      <c r="E205" s="76"/>
      <c r="F205" s="26">
        <f t="shared" si="7"/>
        <v>0</v>
      </c>
    </row>
    <row r="206" spans="1:258" ht="24.75" thickBot="1" x14ac:dyDescent="0.25">
      <c r="A206" s="27" t="s">
        <v>358</v>
      </c>
      <c r="B206" s="24" t="s">
        <v>359</v>
      </c>
      <c r="C206" s="24" t="s">
        <v>20</v>
      </c>
      <c r="D206" s="25">
        <v>1</v>
      </c>
      <c r="E206" s="76"/>
      <c r="F206" s="26">
        <f t="shared" si="7"/>
        <v>0</v>
      </c>
    </row>
    <row r="207" spans="1:258" thickBot="1" x14ac:dyDescent="0.25">
      <c r="A207" s="27" t="s">
        <v>360</v>
      </c>
      <c r="B207" s="24" t="s">
        <v>361</v>
      </c>
      <c r="C207" s="24" t="s">
        <v>45</v>
      </c>
      <c r="D207" s="25">
        <v>1</v>
      </c>
      <c r="E207" s="76"/>
      <c r="F207" s="26">
        <f t="shared" si="7"/>
        <v>0</v>
      </c>
    </row>
    <row r="208" spans="1:258" thickBot="1" x14ac:dyDescent="0.25">
      <c r="A208" s="27" t="s">
        <v>362</v>
      </c>
      <c r="B208" s="24" t="s">
        <v>363</v>
      </c>
      <c r="C208" s="24" t="s">
        <v>17</v>
      </c>
      <c r="D208" s="25">
        <v>95</v>
      </c>
      <c r="E208" s="76"/>
      <c r="F208" s="26">
        <f t="shared" si="7"/>
        <v>0</v>
      </c>
    </row>
    <row r="209" spans="1:258" ht="24.75" thickBot="1" x14ac:dyDescent="0.25">
      <c r="A209" s="27" t="s">
        <v>364</v>
      </c>
      <c r="B209" s="24" t="s">
        <v>365</v>
      </c>
      <c r="C209" s="24" t="s">
        <v>20</v>
      </c>
      <c r="D209" s="25">
        <v>1</v>
      </c>
      <c r="E209" s="76"/>
      <c r="F209" s="26">
        <f t="shared" si="7"/>
        <v>0</v>
      </c>
    </row>
    <row r="210" spans="1:258" s="7" customFormat="1" thickBot="1" x14ac:dyDescent="0.25">
      <c r="A210" s="28"/>
      <c r="B210" s="29" t="s">
        <v>366</v>
      </c>
      <c r="C210" s="30"/>
      <c r="D210" s="31"/>
      <c r="E210" s="31"/>
      <c r="F210" s="32">
        <f>SUM(F202:F209)</f>
        <v>0</v>
      </c>
      <c r="G210" s="8"/>
      <c r="H210" s="8"/>
      <c r="I210" s="8"/>
      <c r="J210" s="8"/>
      <c r="K210" s="8"/>
      <c r="L210" s="8"/>
      <c r="M210" s="8"/>
      <c r="N210" s="8"/>
      <c r="O210" s="8"/>
      <c r="P210" s="8"/>
      <c r="Q210" s="8"/>
      <c r="R210" s="8"/>
      <c r="S210" s="8"/>
      <c r="T210" s="8"/>
      <c r="U210" s="8"/>
      <c r="V210" s="8"/>
      <c r="W210" s="8"/>
      <c r="X210" s="8"/>
      <c r="Y210" s="8"/>
      <c r="Z210" s="8"/>
      <c r="AA210" s="8"/>
      <c r="AB210" s="8"/>
      <c r="AC210" s="8"/>
      <c r="IW210" s="9"/>
      <c r="IX210" s="10"/>
    </row>
    <row r="211" spans="1:258" s="7" customFormat="1" thickBot="1" x14ac:dyDescent="0.25">
      <c r="A211" s="28"/>
      <c r="B211" s="29" t="s">
        <v>367</v>
      </c>
      <c r="C211" s="30"/>
      <c r="D211" s="31"/>
      <c r="E211" s="33">
        <v>0</v>
      </c>
      <c r="F211" s="32">
        <f>(F210*E211)</f>
        <v>0</v>
      </c>
      <c r="G211" s="8"/>
      <c r="H211" s="8"/>
      <c r="I211" s="8"/>
      <c r="J211" s="8"/>
      <c r="K211" s="8"/>
      <c r="L211" s="8"/>
      <c r="M211" s="8"/>
      <c r="N211" s="8"/>
      <c r="O211" s="8"/>
      <c r="P211" s="8"/>
      <c r="Q211" s="8"/>
      <c r="R211" s="8"/>
      <c r="S211" s="8"/>
      <c r="T211" s="8"/>
      <c r="U211" s="8"/>
      <c r="V211" s="8"/>
      <c r="W211" s="8"/>
      <c r="X211" s="8"/>
      <c r="Y211" s="8"/>
      <c r="Z211" s="8"/>
      <c r="AA211" s="8"/>
      <c r="AB211" s="8"/>
      <c r="AC211" s="8"/>
      <c r="IW211" s="9"/>
      <c r="IX211" s="10"/>
    </row>
    <row r="212" spans="1:258" s="7" customFormat="1" thickBot="1" x14ac:dyDescent="0.25">
      <c r="A212" s="34"/>
      <c r="B212" s="29" t="s">
        <v>368</v>
      </c>
      <c r="C212" s="30"/>
      <c r="D212" s="31"/>
      <c r="E212" s="31"/>
      <c r="F212" s="32">
        <f>(F210-F211)</f>
        <v>0</v>
      </c>
      <c r="G212" s="8"/>
      <c r="H212" s="8"/>
      <c r="I212" s="8"/>
      <c r="J212" s="8"/>
      <c r="K212" s="8"/>
      <c r="L212" s="8"/>
      <c r="M212" s="8"/>
      <c r="N212" s="8"/>
      <c r="O212" s="8"/>
      <c r="P212" s="8"/>
      <c r="Q212" s="8"/>
      <c r="R212" s="8"/>
      <c r="S212" s="8"/>
      <c r="T212" s="8"/>
      <c r="U212" s="8"/>
      <c r="V212" s="8"/>
      <c r="W212" s="8"/>
      <c r="X212" s="8"/>
      <c r="Y212" s="8"/>
      <c r="Z212" s="8"/>
      <c r="AA212" s="8"/>
      <c r="AB212" s="8"/>
      <c r="AC212" s="8"/>
      <c r="IW212" s="9"/>
      <c r="IX212" s="10"/>
    </row>
    <row r="213" spans="1:258" s="7" customFormat="1" thickBot="1" x14ac:dyDescent="0.25">
      <c r="A213" s="28"/>
      <c r="B213" s="35" t="s">
        <v>369</v>
      </c>
      <c r="C213" s="30"/>
      <c r="D213" s="31"/>
      <c r="E213" s="31"/>
      <c r="F213" s="32">
        <f>SUM(F212)</f>
        <v>0</v>
      </c>
      <c r="G213" s="8"/>
      <c r="H213" s="8"/>
      <c r="I213" s="8"/>
      <c r="J213" s="8"/>
      <c r="K213" s="8"/>
      <c r="L213" s="8"/>
      <c r="M213" s="8"/>
      <c r="N213" s="8"/>
      <c r="O213" s="8"/>
      <c r="P213" s="8"/>
      <c r="Q213" s="8"/>
      <c r="R213" s="8"/>
      <c r="S213" s="8"/>
      <c r="T213" s="8"/>
      <c r="U213" s="8"/>
      <c r="V213" s="8"/>
      <c r="W213" s="8"/>
      <c r="X213" s="8"/>
      <c r="Y213" s="8"/>
      <c r="Z213" s="8"/>
      <c r="AA213" s="8"/>
      <c r="AB213" s="8"/>
      <c r="AC213" s="8"/>
      <c r="IW213" s="9"/>
      <c r="IX213" s="10"/>
    </row>
    <row r="214" spans="1:258" s="7" customFormat="1" thickBot="1" x14ac:dyDescent="0.25">
      <c r="A214" s="28"/>
      <c r="B214" s="35" t="s">
        <v>370</v>
      </c>
      <c r="C214" s="30"/>
      <c r="D214" s="31"/>
      <c r="E214" s="33">
        <v>0</v>
      </c>
      <c r="F214" s="32">
        <f>(F213*E214)</f>
        <v>0</v>
      </c>
      <c r="G214" s="8"/>
      <c r="H214" s="8"/>
      <c r="I214" s="8"/>
      <c r="J214" s="8"/>
      <c r="K214" s="8"/>
      <c r="L214" s="8"/>
      <c r="M214" s="8"/>
      <c r="N214" s="8"/>
      <c r="O214" s="8"/>
      <c r="P214" s="8"/>
      <c r="Q214" s="8"/>
      <c r="R214" s="8"/>
      <c r="S214" s="8"/>
      <c r="T214" s="8"/>
      <c r="U214" s="8"/>
      <c r="V214" s="8"/>
      <c r="W214" s="8"/>
      <c r="X214" s="8"/>
      <c r="Y214" s="8"/>
      <c r="Z214" s="8"/>
      <c r="AA214" s="8"/>
      <c r="AB214" s="8"/>
      <c r="AC214" s="8"/>
      <c r="IW214" s="9"/>
      <c r="IX214" s="10"/>
    </row>
    <row r="215" spans="1:258" s="7" customFormat="1" thickBot="1" x14ac:dyDescent="0.25">
      <c r="A215" s="34"/>
      <c r="B215" s="35" t="s">
        <v>371</v>
      </c>
      <c r="C215" s="30"/>
      <c r="D215" s="31"/>
      <c r="E215" s="31"/>
      <c r="F215" s="32">
        <f>(F213-F214)</f>
        <v>0</v>
      </c>
      <c r="G215" s="8"/>
      <c r="H215" s="8"/>
      <c r="I215" s="8"/>
      <c r="J215" s="8"/>
      <c r="K215" s="8"/>
      <c r="L215" s="8"/>
      <c r="M215" s="8"/>
      <c r="N215" s="8"/>
      <c r="O215" s="8"/>
      <c r="P215" s="8"/>
      <c r="Q215" s="8"/>
      <c r="R215" s="8"/>
      <c r="S215" s="8"/>
      <c r="T215" s="8"/>
      <c r="U215" s="8"/>
      <c r="V215" s="8"/>
      <c r="W215" s="8"/>
      <c r="X215" s="8"/>
      <c r="Y215" s="8"/>
      <c r="Z215" s="8"/>
      <c r="AA215" s="8"/>
      <c r="AB215" s="8"/>
      <c r="AC215" s="8"/>
      <c r="IW215" s="9"/>
      <c r="IX215" s="10"/>
    </row>
    <row r="216" spans="1:258" s="7" customFormat="1" thickBot="1" x14ac:dyDescent="0.25">
      <c r="A216" s="28"/>
      <c r="B216" s="36" t="s">
        <v>372</v>
      </c>
      <c r="C216" s="30"/>
      <c r="D216" s="31"/>
      <c r="E216" s="31"/>
      <c r="F216" s="32">
        <f>SUM(F199,F215)</f>
        <v>0</v>
      </c>
      <c r="G216" s="8"/>
      <c r="H216" s="8"/>
      <c r="I216" s="8"/>
      <c r="J216" s="8"/>
      <c r="K216" s="8"/>
      <c r="L216" s="8"/>
      <c r="M216" s="8"/>
      <c r="N216" s="8"/>
      <c r="O216" s="8"/>
      <c r="P216" s="8"/>
      <c r="Q216" s="8"/>
      <c r="R216" s="8"/>
      <c r="S216" s="8"/>
      <c r="T216" s="8"/>
      <c r="U216" s="8"/>
      <c r="V216" s="8"/>
      <c r="W216" s="8"/>
      <c r="X216" s="8"/>
      <c r="Y216" s="8"/>
      <c r="Z216" s="8"/>
      <c r="AA216" s="8"/>
      <c r="AB216" s="8"/>
      <c r="AC216" s="8"/>
      <c r="IW216" s="9"/>
      <c r="IX216" s="10"/>
    </row>
    <row r="217" spans="1:258" s="7" customFormat="1" thickBot="1" x14ac:dyDescent="0.25">
      <c r="A217" s="28"/>
      <c r="B217" s="36" t="s">
        <v>373</v>
      </c>
      <c r="C217" s="30"/>
      <c r="D217" s="31"/>
      <c r="E217" s="33">
        <v>0</v>
      </c>
      <c r="F217" s="32">
        <f>(F216*E217)</f>
        <v>0</v>
      </c>
      <c r="G217" s="8"/>
      <c r="H217" s="8"/>
      <c r="I217" s="8"/>
      <c r="J217" s="8"/>
      <c r="K217" s="8"/>
      <c r="L217" s="8"/>
      <c r="M217" s="8"/>
      <c r="N217" s="8"/>
      <c r="O217" s="8"/>
      <c r="P217" s="8"/>
      <c r="Q217" s="8"/>
      <c r="R217" s="8"/>
      <c r="S217" s="8"/>
      <c r="T217" s="8"/>
      <c r="U217" s="8"/>
      <c r="V217" s="8"/>
      <c r="W217" s="8"/>
      <c r="X217" s="8"/>
      <c r="Y217" s="8"/>
      <c r="Z217" s="8"/>
      <c r="AA217" s="8"/>
      <c r="AB217" s="8"/>
      <c r="AC217" s="8"/>
      <c r="IW217" s="9"/>
      <c r="IX217" s="10"/>
    </row>
    <row r="218" spans="1:258" s="7" customFormat="1" thickBot="1" x14ac:dyDescent="0.25">
      <c r="A218" s="34"/>
      <c r="B218" s="36" t="s">
        <v>374</v>
      </c>
      <c r="C218" s="30"/>
      <c r="D218" s="31"/>
      <c r="E218" s="31"/>
      <c r="F218" s="32">
        <f>(F216-F217)</f>
        <v>0</v>
      </c>
      <c r="G218" s="8"/>
      <c r="H218" s="8"/>
      <c r="I218" s="8"/>
      <c r="J218" s="8"/>
      <c r="K218" s="8"/>
      <c r="L218" s="8"/>
      <c r="M218" s="8"/>
      <c r="N218" s="8"/>
      <c r="O218" s="8"/>
      <c r="P218" s="8"/>
      <c r="Q218" s="8"/>
      <c r="R218" s="8"/>
      <c r="S218" s="8"/>
      <c r="T218" s="8"/>
      <c r="U218" s="8"/>
      <c r="V218" s="8"/>
      <c r="W218" s="8"/>
      <c r="X218" s="8"/>
      <c r="Y218" s="8"/>
      <c r="Z218" s="8"/>
      <c r="AA218" s="8"/>
      <c r="AB218" s="8"/>
      <c r="AC218" s="8"/>
      <c r="IW218" s="9"/>
      <c r="IX218" s="10"/>
    </row>
    <row r="219" spans="1:258" thickBot="1" x14ac:dyDescent="0.25">
      <c r="A219" s="23" t="s">
        <v>375</v>
      </c>
      <c r="B219" s="24" t="s">
        <v>376</v>
      </c>
      <c r="C219" s="24"/>
      <c r="D219" s="25"/>
      <c r="E219" s="25"/>
      <c r="F219" s="26"/>
    </row>
    <row r="220" spans="1:258" thickBot="1" x14ac:dyDescent="0.25">
      <c r="A220" s="23" t="s">
        <v>377</v>
      </c>
      <c r="B220" s="24" t="s">
        <v>378</v>
      </c>
      <c r="C220" s="24"/>
      <c r="D220" s="25"/>
      <c r="E220" s="25"/>
      <c r="F220" s="26"/>
    </row>
    <row r="221" spans="1:258" thickBot="1" x14ac:dyDescent="0.25">
      <c r="A221" s="23" t="s">
        <v>379</v>
      </c>
      <c r="B221" s="24" t="s">
        <v>380</v>
      </c>
      <c r="C221" s="24"/>
      <c r="D221" s="25"/>
      <c r="E221" s="25"/>
      <c r="F221" s="26"/>
    </row>
    <row r="222" spans="1:258" ht="24.75" thickBot="1" x14ac:dyDescent="0.25">
      <c r="A222" s="27" t="s">
        <v>381</v>
      </c>
      <c r="B222" s="24" t="s">
        <v>382</v>
      </c>
      <c r="C222" s="24" t="s">
        <v>45</v>
      </c>
      <c r="D222" s="25">
        <v>2</v>
      </c>
      <c r="E222" s="76"/>
      <c r="F222" s="26">
        <f t="shared" ref="F222:F227" si="8">E222*D222</f>
        <v>0</v>
      </c>
    </row>
    <row r="223" spans="1:258" thickBot="1" x14ac:dyDescent="0.25">
      <c r="A223" s="27" t="s">
        <v>383</v>
      </c>
      <c r="B223" s="24" t="s">
        <v>384</v>
      </c>
      <c r="C223" s="24" t="s">
        <v>45</v>
      </c>
      <c r="D223" s="25">
        <v>4</v>
      </c>
      <c r="E223" s="76"/>
      <c r="F223" s="26">
        <f t="shared" si="8"/>
        <v>0</v>
      </c>
    </row>
    <row r="224" spans="1:258" thickBot="1" x14ac:dyDescent="0.25">
      <c r="A224" s="27" t="s">
        <v>385</v>
      </c>
      <c r="B224" s="24" t="s">
        <v>386</v>
      </c>
      <c r="C224" s="24" t="s">
        <v>17</v>
      </c>
      <c r="D224" s="25">
        <v>1.4</v>
      </c>
      <c r="E224" s="76"/>
      <c r="F224" s="26">
        <f t="shared" si="8"/>
        <v>0</v>
      </c>
    </row>
    <row r="225" spans="1:258" thickBot="1" x14ac:dyDescent="0.25">
      <c r="A225" s="27" t="s">
        <v>387</v>
      </c>
      <c r="B225" s="24" t="s">
        <v>388</v>
      </c>
      <c r="C225" s="24" t="s">
        <v>45</v>
      </c>
      <c r="D225" s="25">
        <v>4</v>
      </c>
      <c r="E225" s="76"/>
      <c r="F225" s="26">
        <f t="shared" si="8"/>
        <v>0</v>
      </c>
    </row>
    <row r="226" spans="1:258" thickBot="1" x14ac:dyDescent="0.25">
      <c r="A226" s="27" t="s">
        <v>389</v>
      </c>
      <c r="B226" s="24" t="s">
        <v>390</v>
      </c>
      <c r="C226" s="24" t="s">
        <v>45</v>
      </c>
      <c r="D226" s="25">
        <v>2</v>
      </c>
      <c r="E226" s="76"/>
      <c r="F226" s="26">
        <f t="shared" si="8"/>
        <v>0</v>
      </c>
    </row>
    <row r="227" spans="1:258" thickBot="1" x14ac:dyDescent="0.25">
      <c r="A227" s="27" t="s">
        <v>391</v>
      </c>
      <c r="B227" s="24" t="s">
        <v>392</v>
      </c>
      <c r="C227" s="24" t="s">
        <v>45</v>
      </c>
      <c r="D227" s="25">
        <v>2</v>
      </c>
      <c r="E227" s="76"/>
      <c r="F227" s="26">
        <f t="shared" si="8"/>
        <v>0</v>
      </c>
    </row>
    <row r="228" spans="1:258" s="7" customFormat="1" thickBot="1" x14ac:dyDescent="0.25">
      <c r="A228" s="28"/>
      <c r="B228" s="29" t="s">
        <v>393</v>
      </c>
      <c r="C228" s="30"/>
      <c r="D228" s="31"/>
      <c r="E228" s="31"/>
      <c r="F228" s="32">
        <f>SUM(F222:F227)</f>
        <v>0</v>
      </c>
      <c r="G228" s="8"/>
      <c r="H228" s="8"/>
      <c r="I228" s="8"/>
      <c r="J228" s="8"/>
      <c r="K228" s="8"/>
      <c r="L228" s="8"/>
      <c r="M228" s="8"/>
      <c r="N228" s="8"/>
      <c r="O228" s="8"/>
      <c r="P228" s="8"/>
      <c r="Q228" s="8"/>
      <c r="R228" s="8"/>
      <c r="S228" s="8"/>
      <c r="T228" s="8"/>
      <c r="U228" s="8"/>
      <c r="V228" s="8"/>
      <c r="W228" s="8"/>
      <c r="X228" s="8"/>
      <c r="Y228" s="8"/>
      <c r="Z228" s="8"/>
      <c r="AA228" s="8"/>
      <c r="AB228" s="8"/>
      <c r="AC228" s="8"/>
      <c r="IW228" s="9"/>
      <c r="IX228" s="10"/>
    </row>
    <row r="229" spans="1:258" s="7" customFormat="1" thickBot="1" x14ac:dyDescent="0.25">
      <c r="A229" s="28"/>
      <c r="B229" s="29" t="s">
        <v>394</v>
      </c>
      <c r="C229" s="30"/>
      <c r="D229" s="31"/>
      <c r="E229" s="33">
        <v>0</v>
      </c>
      <c r="F229" s="32">
        <f>(F228*E229)</f>
        <v>0</v>
      </c>
      <c r="G229" s="8"/>
      <c r="H229" s="8"/>
      <c r="I229" s="8"/>
      <c r="J229" s="8"/>
      <c r="K229" s="8"/>
      <c r="L229" s="8"/>
      <c r="M229" s="8"/>
      <c r="N229" s="8"/>
      <c r="O229" s="8"/>
      <c r="P229" s="8"/>
      <c r="Q229" s="8"/>
      <c r="R229" s="8"/>
      <c r="S229" s="8"/>
      <c r="T229" s="8"/>
      <c r="U229" s="8"/>
      <c r="V229" s="8"/>
      <c r="W229" s="8"/>
      <c r="X229" s="8"/>
      <c r="Y229" s="8"/>
      <c r="Z229" s="8"/>
      <c r="AA229" s="8"/>
      <c r="AB229" s="8"/>
      <c r="AC229" s="8"/>
      <c r="IW229" s="9"/>
      <c r="IX229" s="10"/>
    </row>
    <row r="230" spans="1:258" s="7" customFormat="1" thickBot="1" x14ac:dyDescent="0.25">
      <c r="A230" s="34"/>
      <c r="B230" s="29" t="s">
        <v>395</v>
      </c>
      <c r="C230" s="30"/>
      <c r="D230" s="31"/>
      <c r="E230" s="31"/>
      <c r="F230" s="32">
        <f>(F228-F229)</f>
        <v>0</v>
      </c>
      <c r="G230" s="8"/>
      <c r="H230" s="8"/>
      <c r="I230" s="8"/>
      <c r="J230" s="8"/>
      <c r="K230" s="8"/>
      <c r="L230" s="8"/>
      <c r="M230" s="8"/>
      <c r="N230" s="8"/>
      <c r="O230" s="8"/>
      <c r="P230" s="8"/>
      <c r="Q230" s="8"/>
      <c r="R230" s="8"/>
      <c r="S230" s="8"/>
      <c r="T230" s="8"/>
      <c r="U230" s="8"/>
      <c r="V230" s="8"/>
      <c r="W230" s="8"/>
      <c r="X230" s="8"/>
      <c r="Y230" s="8"/>
      <c r="Z230" s="8"/>
      <c r="AA230" s="8"/>
      <c r="AB230" s="8"/>
      <c r="AC230" s="8"/>
      <c r="IW230" s="9"/>
      <c r="IX230" s="10"/>
    </row>
    <row r="231" spans="1:258" s="7" customFormat="1" thickBot="1" x14ac:dyDescent="0.25">
      <c r="A231" s="28"/>
      <c r="B231" s="35" t="s">
        <v>396</v>
      </c>
      <c r="C231" s="30"/>
      <c r="D231" s="31"/>
      <c r="E231" s="31"/>
      <c r="F231" s="32">
        <f>SUM(F230)</f>
        <v>0</v>
      </c>
      <c r="G231" s="8"/>
      <c r="H231" s="8"/>
      <c r="I231" s="8"/>
      <c r="J231" s="8"/>
      <c r="K231" s="8"/>
      <c r="L231" s="8"/>
      <c r="M231" s="8"/>
      <c r="N231" s="8"/>
      <c r="O231" s="8"/>
      <c r="P231" s="8"/>
      <c r="Q231" s="8"/>
      <c r="R231" s="8"/>
      <c r="S231" s="8"/>
      <c r="T231" s="8"/>
      <c r="U231" s="8"/>
      <c r="V231" s="8"/>
      <c r="W231" s="8"/>
      <c r="X231" s="8"/>
      <c r="Y231" s="8"/>
      <c r="Z231" s="8"/>
      <c r="AA231" s="8"/>
      <c r="AB231" s="8"/>
      <c r="AC231" s="8"/>
      <c r="IW231" s="9"/>
      <c r="IX231" s="10"/>
    </row>
    <row r="232" spans="1:258" s="7" customFormat="1" thickBot="1" x14ac:dyDescent="0.25">
      <c r="A232" s="28"/>
      <c r="B232" s="35" t="s">
        <v>397</v>
      </c>
      <c r="C232" s="30"/>
      <c r="D232" s="31"/>
      <c r="E232" s="33">
        <v>0</v>
      </c>
      <c r="F232" s="32">
        <f>(F231*E232)</f>
        <v>0</v>
      </c>
      <c r="G232" s="8"/>
      <c r="H232" s="8"/>
      <c r="I232" s="8"/>
      <c r="J232" s="8"/>
      <c r="K232" s="8"/>
      <c r="L232" s="8"/>
      <c r="M232" s="8"/>
      <c r="N232" s="8"/>
      <c r="O232" s="8"/>
      <c r="P232" s="8"/>
      <c r="Q232" s="8"/>
      <c r="R232" s="8"/>
      <c r="S232" s="8"/>
      <c r="T232" s="8"/>
      <c r="U232" s="8"/>
      <c r="V232" s="8"/>
      <c r="W232" s="8"/>
      <c r="X232" s="8"/>
      <c r="Y232" s="8"/>
      <c r="Z232" s="8"/>
      <c r="AA232" s="8"/>
      <c r="AB232" s="8"/>
      <c r="AC232" s="8"/>
      <c r="IW232" s="9"/>
      <c r="IX232" s="10"/>
    </row>
    <row r="233" spans="1:258" s="7" customFormat="1" thickBot="1" x14ac:dyDescent="0.25">
      <c r="A233" s="34"/>
      <c r="B233" s="35" t="s">
        <v>398</v>
      </c>
      <c r="C233" s="30"/>
      <c r="D233" s="31"/>
      <c r="E233" s="31"/>
      <c r="F233" s="32">
        <f>(F231-F232)</f>
        <v>0</v>
      </c>
      <c r="G233" s="8"/>
      <c r="H233" s="8"/>
      <c r="I233" s="8"/>
      <c r="J233" s="8"/>
      <c r="K233" s="8"/>
      <c r="L233" s="8"/>
      <c r="M233" s="8"/>
      <c r="N233" s="8"/>
      <c r="O233" s="8"/>
      <c r="P233" s="8"/>
      <c r="Q233" s="8"/>
      <c r="R233" s="8"/>
      <c r="S233" s="8"/>
      <c r="T233" s="8"/>
      <c r="U233" s="8"/>
      <c r="V233" s="8"/>
      <c r="W233" s="8"/>
      <c r="X233" s="8"/>
      <c r="Y233" s="8"/>
      <c r="Z233" s="8"/>
      <c r="AA233" s="8"/>
      <c r="AB233" s="8"/>
      <c r="AC233" s="8"/>
      <c r="IW233" s="9"/>
      <c r="IX233" s="10"/>
    </row>
    <row r="234" spans="1:258" thickBot="1" x14ac:dyDescent="0.25">
      <c r="A234" s="23" t="s">
        <v>399</v>
      </c>
      <c r="B234" s="24" t="s">
        <v>400</v>
      </c>
      <c r="C234" s="24"/>
      <c r="D234" s="25"/>
      <c r="E234" s="25"/>
      <c r="F234" s="26"/>
    </row>
    <row r="235" spans="1:258" thickBot="1" x14ac:dyDescent="0.25">
      <c r="A235" s="23" t="s">
        <v>401</v>
      </c>
      <c r="B235" s="24" t="s">
        <v>402</v>
      </c>
      <c r="C235" s="24"/>
      <c r="D235" s="25"/>
      <c r="E235" s="25"/>
      <c r="F235" s="26"/>
    </row>
    <row r="236" spans="1:258" thickBot="1" x14ac:dyDescent="0.25">
      <c r="A236" s="27" t="s">
        <v>403</v>
      </c>
      <c r="B236" s="24" t="s">
        <v>404</v>
      </c>
      <c r="C236" s="24" t="s">
        <v>45</v>
      </c>
      <c r="D236" s="25">
        <v>5</v>
      </c>
      <c r="E236" s="76"/>
      <c r="F236" s="26">
        <f>E236*D236</f>
        <v>0</v>
      </c>
    </row>
    <row r="237" spans="1:258" s="7" customFormat="1" thickBot="1" x14ac:dyDescent="0.25">
      <c r="A237" s="28"/>
      <c r="B237" s="29" t="s">
        <v>405</v>
      </c>
      <c r="C237" s="30"/>
      <c r="D237" s="31"/>
      <c r="E237" s="31"/>
      <c r="F237" s="32">
        <f>SUM(F236:F236)</f>
        <v>0</v>
      </c>
      <c r="G237" s="8"/>
      <c r="H237" s="8"/>
      <c r="I237" s="8"/>
      <c r="J237" s="8"/>
      <c r="K237" s="8"/>
      <c r="L237" s="8"/>
      <c r="M237" s="8"/>
      <c r="N237" s="8"/>
      <c r="O237" s="8"/>
      <c r="P237" s="8"/>
      <c r="Q237" s="8"/>
      <c r="R237" s="8"/>
      <c r="S237" s="8"/>
      <c r="T237" s="8"/>
      <c r="U237" s="8"/>
      <c r="V237" s="8"/>
      <c r="W237" s="8"/>
      <c r="X237" s="8"/>
      <c r="Y237" s="8"/>
      <c r="Z237" s="8"/>
      <c r="AA237" s="8"/>
      <c r="AB237" s="8"/>
      <c r="AC237" s="8"/>
      <c r="IW237" s="9"/>
      <c r="IX237" s="10"/>
    </row>
    <row r="238" spans="1:258" s="7" customFormat="1" thickBot="1" x14ac:dyDescent="0.25">
      <c r="A238" s="28"/>
      <c r="B238" s="29" t="s">
        <v>406</v>
      </c>
      <c r="C238" s="30"/>
      <c r="D238" s="31"/>
      <c r="E238" s="33">
        <v>0</v>
      </c>
      <c r="F238" s="32">
        <f>(F237*E238)</f>
        <v>0</v>
      </c>
      <c r="G238" s="8"/>
      <c r="H238" s="8"/>
      <c r="I238" s="8"/>
      <c r="J238" s="8"/>
      <c r="K238" s="8"/>
      <c r="L238" s="8"/>
      <c r="M238" s="8"/>
      <c r="N238" s="8"/>
      <c r="O238" s="8"/>
      <c r="P238" s="8"/>
      <c r="Q238" s="8"/>
      <c r="R238" s="8"/>
      <c r="S238" s="8"/>
      <c r="T238" s="8"/>
      <c r="U238" s="8"/>
      <c r="V238" s="8"/>
      <c r="W238" s="8"/>
      <c r="X238" s="8"/>
      <c r="Y238" s="8"/>
      <c r="Z238" s="8"/>
      <c r="AA238" s="8"/>
      <c r="AB238" s="8"/>
      <c r="AC238" s="8"/>
      <c r="IW238" s="9"/>
      <c r="IX238" s="10"/>
    </row>
    <row r="239" spans="1:258" s="7" customFormat="1" thickBot="1" x14ac:dyDescent="0.25">
      <c r="A239" s="34"/>
      <c r="B239" s="29" t="s">
        <v>407</v>
      </c>
      <c r="C239" s="30"/>
      <c r="D239" s="31"/>
      <c r="E239" s="31"/>
      <c r="F239" s="32">
        <f>(F237-F238)</f>
        <v>0</v>
      </c>
      <c r="G239" s="8"/>
      <c r="H239" s="8"/>
      <c r="I239" s="8"/>
      <c r="J239" s="8"/>
      <c r="K239" s="8"/>
      <c r="L239" s="8"/>
      <c r="M239" s="8"/>
      <c r="N239" s="8"/>
      <c r="O239" s="8"/>
      <c r="P239" s="8"/>
      <c r="Q239" s="8"/>
      <c r="R239" s="8"/>
      <c r="S239" s="8"/>
      <c r="T239" s="8"/>
      <c r="U239" s="8"/>
      <c r="V239" s="8"/>
      <c r="W239" s="8"/>
      <c r="X239" s="8"/>
      <c r="Y239" s="8"/>
      <c r="Z239" s="8"/>
      <c r="AA239" s="8"/>
      <c r="AB239" s="8"/>
      <c r="AC239" s="8"/>
      <c r="IW239" s="9"/>
      <c r="IX239" s="10"/>
    </row>
    <row r="240" spans="1:258" thickBot="1" x14ac:dyDescent="0.25">
      <c r="A240" s="23" t="s">
        <v>408</v>
      </c>
      <c r="B240" s="24" t="s">
        <v>409</v>
      </c>
      <c r="C240" s="24"/>
      <c r="D240" s="25"/>
      <c r="E240" s="25"/>
      <c r="F240" s="26"/>
    </row>
    <row r="241" spans="1:258" thickBot="1" x14ac:dyDescent="0.25">
      <c r="A241" s="27" t="s">
        <v>410</v>
      </c>
      <c r="B241" s="24" t="s">
        <v>411</v>
      </c>
      <c r="C241" s="24" t="s">
        <v>45</v>
      </c>
      <c r="D241" s="25">
        <v>6</v>
      </c>
      <c r="E241" s="76"/>
      <c r="F241" s="26">
        <f>E241*D241</f>
        <v>0</v>
      </c>
    </row>
    <row r="242" spans="1:258" s="7" customFormat="1" thickBot="1" x14ac:dyDescent="0.25">
      <c r="A242" s="28"/>
      <c r="B242" s="29" t="s">
        <v>412</v>
      </c>
      <c r="C242" s="30"/>
      <c r="D242" s="31"/>
      <c r="E242" s="31"/>
      <c r="F242" s="32">
        <f>SUM(F241:F241)</f>
        <v>0</v>
      </c>
      <c r="G242" s="8"/>
      <c r="H242" s="8"/>
      <c r="I242" s="8"/>
      <c r="J242" s="8"/>
      <c r="K242" s="8"/>
      <c r="L242" s="8"/>
      <c r="M242" s="8"/>
      <c r="N242" s="8"/>
      <c r="O242" s="8"/>
      <c r="P242" s="8"/>
      <c r="Q242" s="8"/>
      <c r="R242" s="8"/>
      <c r="S242" s="8"/>
      <c r="T242" s="8"/>
      <c r="U242" s="8"/>
      <c r="V242" s="8"/>
      <c r="W242" s="8"/>
      <c r="X242" s="8"/>
      <c r="Y242" s="8"/>
      <c r="Z242" s="8"/>
      <c r="AA242" s="8"/>
      <c r="AB242" s="8"/>
      <c r="AC242" s="8"/>
      <c r="IW242" s="9"/>
      <c r="IX242" s="10"/>
    </row>
    <row r="243" spans="1:258" s="7" customFormat="1" thickBot="1" x14ac:dyDescent="0.25">
      <c r="A243" s="28"/>
      <c r="B243" s="29" t="s">
        <v>413</v>
      </c>
      <c r="C243" s="30"/>
      <c r="D243" s="31"/>
      <c r="E243" s="33">
        <v>0</v>
      </c>
      <c r="F243" s="32">
        <f>(F242*E243)</f>
        <v>0</v>
      </c>
      <c r="G243" s="8"/>
      <c r="H243" s="8"/>
      <c r="I243" s="8"/>
      <c r="J243" s="8"/>
      <c r="K243" s="8"/>
      <c r="L243" s="8"/>
      <c r="M243" s="8"/>
      <c r="N243" s="8"/>
      <c r="O243" s="8"/>
      <c r="P243" s="8"/>
      <c r="Q243" s="8"/>
      <c r="R243" s="8"/>
      <c r="S243" s="8"/>
      <c r="T243" s="8"/>
      <c r="U243" s="8"/>
      <c r="V243" s="8"/>
      <c r="W243" s="8"/>
      <c r="X243" s="8"/>
      <c r="Y243" s="8"/>
      <c r="Z243" s="8"/>
      <c r="AA243" s="8"/>
      <c r="AB243" s="8"/>
      <c r="AC243" s="8"/>
      <c r="IW243" s="9"/>
      <c r="IX243" s="10"/>
    </row>
    <row r="244" spans="1:258" s="7" customFormat="1" thickBot="1" x14ac:dyDescent="0.25">
      <c r="A244" s="34"/>
      <c r="B244" s="29" t="s">
        <v>414</v>
      </c>
      <c r="C244" s="30"/>
      <c r="D244" s="31"/>
      <c r="E244" s="31"/>
      <c r="F244" s="32">
        <f>(F242-F243)</f>
        <v>0</v>
      </c>
      <c r="G244" s="8"/>
      <c r="H244" s="8"/>
      <c r="I244" s="8"/>
      <c r="J244" s="8"/>
      <c r="K244" s="8"/>
      <c r="L244" s="8"/>
      <c r="M244" s="8"/>
      <c r="N244" s="8"/>
      <c r="O244" s="8"/>
      <c r="P244" s="8"/>
      <c r="Q244" s="8"/>
      <c r="R244" s="8"/>
      <c r="S244" s="8"/>
      <c r="T244" s="8"/>
      <c r="U244" s="8"/>
      <c r="V244" s="8"/>
      <c r="W244" s="8"/>
      <c r="X244" s="8"/>
      <c r="Y244" s="8"/>
      <c r="Z244" s="8"/>
      <c r="AA244" s="8"/>
      <c r="AB244" s="8"/>
      <c r="AC244" s="8"/>
      <c r="IW244" s="9"/>
      <c r="IX244" s="10"/>
    </row>
    <row r="245" spans="1:258" thickBot="1" x14ac:dyDescent="0.25">
      <c r="A245" s="23" t="s">
        <v>415</v>
      </c>
      <c r="B245" s="24" t="s">
        <v>416</v>
      </c>
      <c r="C245" s="24"/>
      <c r="D245" s="25"/>
      <c r="E245" s="25"/>
      <c r="F245" s="26"/>
    </row>
    <row r="246" spans="1:258" thickBot="1" x14ac:dyDescent="0.25">
      <c r="A246" s="27" t="s">
        <v>417</v>
      </c>
      <c r="B246" s="24" t="s">
        <v>418</v>
      </c>
      <c r="C246" s="24" t="s">
        <v>45</v>
      </c>
      <c r="D246" s="25">
        <v>6</v>
      </c>
      <c r="E246" s="76"/>
      <c r="F246" s="26">
        <f>E246*D246</f>
        <v>0</v>
      </c>
    </row>
    <row r="247" spans="1:258" s="7" customFormat="1" thickBot="1" x14ac:dyDescent="0.25">
      <c r="A247" s="28"/>
      <c r="B247" s="29" t="s">
        <v>419</v>
      </c>
      <c r="C247" s="30"/>
      <c r="D247" s="31"/>
      <c r="E247" s="31"/>
      <c r="F247" s="32">
        <f>SUM(F246:F246)</f>
        <v>0</v>
      </c>
      <c r="G247" s="8"/>
      <c r="H247" s="8"/>
      <c r="I247" s="8"/>
      <c r="J247" s="8"/>
      <c r="K247" s="8"/>
      <c r="L247" s="8"/>
      <c r="M247" s="8"/>
      <c r="N247" s="8"/>
      <c r="O247" s="8"/>
      <c r="P247" s="8"/>
      <c r="Q247" s="8"/>
      <c r="R247" s="8"/>
      <c r="S247" s="8"/>
      <c r="T247" s="8"/>
      <c r="U247" s="8"/>
      <c r="V247" s="8"/>
      <c r="W247" s="8"/>
      <c r="X247" s="8"/>
      <c r="Y247" s="8"/>
      <c r="Z247" s="8"/>
      <c r="AA247" s="8"/>
      <c r="AB247" s="8"/>
      <c r="AC247" s="8"/>
      <c r="IW247" s="9"/>
      <c r="IX247" s="10"/>
    </row>
    <row r="248" spans="1:258" s="7" customFormat="1" thickBot="1" x14ac:dyDescent="0.25">
      <c r="A248" s="28"/>
      <c r="B248" s="29" t="s">
        <v>420</v>
      </c>
      <c r="C248" s="30"/>
      <c r="D248" s="31"/>
      <c r="E248" s="33">
        <v>0</v>
      </c>
      <c r="F248" s="32">
        <f>(F247*E248)</f>
        <v>0</v>
      </c>
      <c r="G248" s="8"/>
      <c r="H248" s="8"/>
      <c r="I248" s="8"/>
      <c r="J248" s="8"/>
      <c r="K248" s="8"/>
      <c r="L248" s="8"/>
      <c r="M248" s="8"/>
      <c r="N248" s="8"/>
      <c r="O248" s="8"/>
      <c r="P248" s="8"/>
      <c r="Q248" s="8"/>
      <c r="R248" s="8"/>
      <c r="S248" s="8"/>
      <c r="T248" s="8"/>
      <c r="U248" s="8"/>
      <c r="V248" s="8"/>
      <c r="W248" s="8"/>
      <c r="X248" s="8"/>
      <c r="Y248" s="8"/>
      <c r="Z248" s="8"/>
      <c r="AA248" s="8"/>
      <c r="AB248" s="8"/>
      <c r="AC248" s="8"/>
      <c r="IW248" s="9"/>
      <c r="IX248" s="10"/>
    </row>
    <row r="249" spans="1:258" s="7" customFormat="1" thickBot="1" x14ac:dyDescent="0.25">
      <c r="A249" s="34"/>
      <c r="B249" s="29" t="s">
        <v>421</v>
      </c>
      <c r="C249" s="30"/>
      <c r="D249" s="31"/>
      <c r="E249" s="31"/>
      <c r="F249" s="32">
        <f>(F247-F248)</f>
        <v>0</v>
      </c>
      <c r="G249" s="8"/>
      <c r="H249" s="8"/>
      <c r="I249" s="8"/>
      <c r="J249" s="8"/>
      <c r="K249" s="8"/>
      <c r="L249" s="8"/>
      <c r="M249" s="8"/>
      <c r="N249" s="8"/>
      <c r="O249" s="8"/>
      <c r="P249" s="8"/>
      <c r="Q249" s="8"/>
      <c r="R249" s="8"/>
      <c r="S249" s="8"/>
      <c r="T249" s="8"/>
      <c r="U249" s="8"/>
      <c r="V249" s="8"/>
      <c r="W249" s="8"/>
      <c r="X249" s="8"/>
      <c r="Y249" s="8"/>
      <c r="Z249" s="8"/>
      <c r="AA249" s="8"/>
      <c r="AB249" s="8"/>
      <c r="AC249" s="8"/>
      <c r="IW249" s="9"/>
      <c r="IX249" s="10"/>
    </row>
    <row r="250" spans="1:258" s="7" customFormat="1" thickBot="1" x14ac:dyDescent="0.25">
      <c r="A250" s="28"/>
      <c r="B250" s="35" t="s">
        <v>422</v>
      </c>
      <c r="C250" s="30"/>
      <c r="D250" s="31"/>
      <c r="E250" s="31"/>
      <c r="F250" s="32">
        <f>SUM(F239,F244,F249)</f>
        <v>0</v>
      </c>
      <c r="G250" s="8"/>
      <c r="H250" s="8"/>
      <c r="I250" s="8"/>
      <c r="J250" s="8"/>
      <c r="K250" s="8"/>
      <c r="L250" s="8"/>
      <c r="M250" s="8"/>
      <c r="N250" s="8"/>
      <c r="O250" s="8"/>
      <c r="P250" s="8"/>
      <c r="Q250" s="8"/>
      <c r="R250" s="8"/>
      <c r="S250" s="8"/>
      <c r="T250" s="8"/>
      <c r="U250" s="8"/>
      <c r="V250" s="8"/>
      <c r="W250" s="8"/>
      <c r="X250" s="8"/>
      <c r="Y250" s="8"/>
      <c r="Z250" s="8"/>
      <c r="AA250" s="8"/>
      <c r="AB250" s="8"/>
      <c r="AC250" s="8"/>
      <c r="IW250" s="9"/>
      <c r="IX250" s="10"/>
    </row>
    <row r="251" spans="1:258" s="7" customFormat="1" thickBot="1" x14ac:dyDescent="0.25">
      <c r="A251" s="28"/>
      <c r="B251" s="35" t="s">
        <v>423</v>
      </c>
      <c r="C251" s="30"/>
      <c r="D251" s="31"/>
      <c r="E251" s="33">
        <v>0</v>
      </c>
      <c r="F251" s="32">
        <f>(F250*E251)</f>
        <v>0</v>
      </c>
      <c r="G251" s="8"/>
      <c r="H251" s="8"/>
      <c r="I251" s="8"/>
      <c r="J251" s="8"/>
      <c r="K251" s="8"/>
      <c r="L251" s="8"/>
      <c r="M251" s="8"/>
      <c r="N251" s="8"/>
      <c r="O251" s="8"/>
      <c r="P251" s="8"/>
      <c r="Q251" s="8"/>
      <c r="R251" s="8"/>
      <c r="S251" s="8"/>
      <c r="T251" s="8"/>
      <c r="U251" s="8"/>
      <c r="V251" s="8"/>
      <c r="W251" s="8"/>
      <c r="X251" s="8"/>
      <c r="Y251" s="8"/>
      <c r="Z251" s="8"/>
      <c r="AA251" s="8"/>
      <c r="AB251" s="8"/>
      <c r="AC251" s="8"/>
      <c r="IW251" s="9"/>
      <c r="IX251" s="10"/>
    </row>
    <row r="252" spans="1:258" s="7" customFormat="1" thickBot="1" x14ac:dyDescent="0.25">
      <c r="A252" s="34"/>
      <c r="B252" s="35" t="s">
        <v>424</v>
      </c>
      <c r="C252" s="30"/>
      <c r="D252" s="31"/>
      <c r="E252" s="31"/>
      <c r="F252" s="32">
        <f>(F250-F251)</f>
        <v>0</v>
      </c>
      <c r="G252" s="8"/>
      <c r="H252" s="8"/>
      <c r="I252" s="8"/>
      <c r="J252" s="8"/>
      <c r="K252" s="8"/>
      <c r="L252" s="8"/>
      <c r="M252" s="8"/>
      <c r="N252" s="8"/>
      <c r="O252" s="8"/>
      <c r="P252" s="8"/>
      <c r="Q252" s="8"/>
      <c r="R252" s="8"/>
      <c r="S252" s="8"/>
      <c r="T252" s="8"/>
      <c r="U252" s="8"/>
      <c r="V252" s="8"/>
      <c r="W252" s="8"/>
      <c r="X252" s="8"/>
      <c r="Y252" s="8"/>
      <c r="Z252" s="8"/>
      <c r="AA252" s="8"/>
      <c r="AB252" s="8"/>
      <c r="AC252" s="8"/>
      <c r="IW252" s="9"/>
      <c r="IX252" s="10"/>
    </row>
    <row r="253" spans="1:258" thickBot="1" x14ac:dyDescent="0.25">
      <c r="A253" s="23" t="s">
        <v>425</v>
      </c>
      <c r="B253" s="24" t="s">
        <v>12</v>
      </c>
      <c r="C253" s="24"/>
      <c r="D253" s="25"/>
      <c r="E253" s="25"/>
      <c r="F253" s="26"/>
    </row>
    <row r="254" spans="1:258" thickBot="1" x14ac:dyDescent="0.25">
      <c r="A254" s="23" t="s">
        <v>426</v>
      </c>
      <c r="B254" s="24" t="s">
        <v>427</v>
      </c>
      <c r="C254" s="24"/>
      <c r="D254" s="25"/>
      <c r="E254" s="25"/>
      <c r="F254" s="26"/>
    </row>
    <row r="255" spans="1:258" ht="24.75" thickBot="1" x14ac:dyDescent="0.25">
      <c r="A255" s="27" t="s">
        <v>428</v>
      </c>
      <c r="B255" s="24" t="s">
        <v>429</v>
      </c>
      <c r="C255" s="24" t="s">
        <v>45</v>
      </c>
      <c r="D255" s="25">
        <v>30</v>
      </c>
      <c r="E255" s="76"/>
      <c r="F255" s="26">
        <f>E255*D255</f>
        <v>0</v>
      </c>
    </row>
    <row r="256" spans="1:258" ht="24.75" thickBot="1" x14ac:dyDescent="0.25">
      <c r="A256" s="27" t="s">
        <v>430</v>
      </c>
      <c r="B256" s="24" t="s">
        <v>431</v>
      </c>
      <c r="C256" s="24" t="s">
        <v>45</v>
      </c>
      <c r="D256" s="25">
        <v>15</v>
      </c>
      <c r="E256" s="76"/>
      <c r="F256" s="26">
        <f>E256*D256</f>
        <v>0</v>
      </c>
    </row>
    <row r="257" spans="1:258" s="7" customFormat="1" thickBot="1" x14ac:dyDescent="0.25">
      <c r="A257" s="28"/>
      <c r="B257" s="29" t="s">
        <v>432</v>
      </c>
      <c r="C257" s="30"/>
      <c r="D257" s="31"/>
      <c r="E257" s="31"/>
      <c r="F257" s="32">
        <f>SUM(F255:F256)</f>
        <v>0</v>
      </c>
      <c r="G257" s="8"/>
      <c r="H257" s="8"/>
      <c r="I257" s="8"/>
      <c r="J257" s="8"/>
      <c r="K257" s="8"/>
      <c r="L257" s="8"/>
      <c r="M257" s="8"/>
      <c r="N257" s="8"/>
      <c r="O257" s="8"/>
      <c r="P257" s="8"/>
      <c r="Q257" s="8"/>
      <c r="R257" s="8"/>
      <c r="S257" s="8"/>
      <c r="T257" s="8"/>
      <c r="U257" s="8"/>
      <c r="V257" s="8"/>
      <c r="W257" s="8"/>
      <c r="X257" s="8"/>
      <c r="Y257" s="8"/>
      <c r="Z257" s="8"/>
      <c r="AA257" s="8"/>
      <c r="AB257" s="8"/>
      <c r="AC257" s="8"/>
      <c r="IW257" s="9"/>
      <c r="IX257" s="10"/>
    </row>
    <row r="258" spans="1:258" s="7" customFormat="1" thickBot="1" x14ac:dyDescent="0.25">
      <c r="A258" s="28"/>
      <c r="B258" s="29" t="s">
        <v>433</v>
      </c>
      <c r="C258" s="30"/>
      <c r="D258" s="31"/>
      <c r="E258" s="33">
        <v>0</v>
      </c>
      <c r="F258" s="32">
        <f>(F257*E258)</f>
        <v>0</v>
      </c>
      <c r="G258" s="8"/>
      <c r="H258" s="8"/>
      <c r="I258" s="8"/>
      <c r="J258" s="8"/>
      <c r="K258" s="8"/>
      <c r="L258" s="8"/>
      <c r="M258" s="8"/>
      <c r="N258" s="8"/>
      <c r="O258" s="8"/>
      <c r="P258" s="8"/>
      <c r="Q258" s="8"/>
      <c r="R258" s="8"/>
      <c r="S258" s="8"/>
      <c r="T258" s="8"/>
      <c r="U258" s="8"/>
      <c r="V258" s="8"/>
      <c r="W258" s="8"/>
      <c r="X258" s="8"/>
      <c r="Y258" s="8"/>
      <c r="Z258" s="8"/>
      <c r="AA258" s="8"/>
      <c r="AB258" s="8"/>
      <c r="AC258" s="8"/>
      <c r="IW258" s="9"/>
      <c r="IX258" s="10"/>
    </row>
    <row r="259" spans="1:258" s="7" customFormat="1" thickBot="1" x14ac:dyDescent="0.25">
      <c r="A259" s="34"/>
      <c r="B259" s="29" t="s">
        <v>434</v>
      </c>
      <c r="C259" s="30"/>
      <c r="D259" s="31"/>
      <c r="E259" s="31"/>
      <c r="F259" s="32">
        <f>(F257-F258)</f>
        <v>0</v>
      </c>
      <c r="G259" s="8"/>
      <c r="H259" s="8"/>
      <c r="I259" s="8"/>
      <c r="J259" s="8"/>
      <c r="K259" s="8"/>
      <c r="L259" s="8"/>
      <c r="M259" s="8"/>
      <c r="N259" s="8"/>
      <c r="O259" s="8"/>
      <c r="P259" s="8"/>
      <c r="Q259" s="8"/>
      <c r="R259" s="8"/>
      <c r="S259" s="8"/>
      <c r="T259" s="8"/>
      <c r="U259" s="8"/>
      <c r="V259" s="8"/>
      <c r="W259" s="8"/>
      <c r="X259" s="8"/>
      <c r="Y259" s="8"/>
      <c r="Z259" s="8"/>
      <c r="AA259" s="8"/>
      <c r="AB259" s="8"/>
      <c r="AC259" s="8"/>
      <c r="IW259" s="9"/>
      <c r="IX259" s="10"/>
    </row>
    <row r="260" spans="1:258" thickBot="1" x14ac:dyDescent="0.25">
      <c r="A260" s="23" t="s">
        <v>435</v>
      </c>
      <c r="B260" s="24" t="s">
        <v>436</v>
      </c>
      <c r="C260" s="24"/>
      <c r="D260" s="25"/>
      <c r="E260" s="25"/>
      <c r="F260" s="26"/>
    </row>
    <row r="261" spans="1:258" thickBot="1" x14ac:dyDescent="0.25">
      <c r="A261" s="27" t="s">
        <v>437</v>
      </c>
      <c r="B261" s="24" t="s">
        <v>438</v>
      </c>
      <c r="C261" s="24" t="s">
        <v>20</v>
      </c>
      <c r="D261" s="25">
        <v>1</v>
      </c>
      <c r="E261" s="76"/>
      <c r="F261" s="26">
        <f>E261*D261</f>
        <v>0</v>
      </c>
    </row>
    <row r="262" spans="1:258" s="7" customFormat="1" thickBot="1" x14ac:dyDescent="0.25">
      <c r="A262" s="28"/>
      <c r="B262" s="29" t="s">
        <v>439</v>
      </c>
      <c r="C262" s="30"/>
      <c r="D262" s="31"/>
      <c r="E262" s="31"/>
      <c r="F262" s="32">
        <f>SUM(F261:F261)</f>
        <v>0</v>
      </c>
      <c r="G262" s="8"/>
      <c r="H262" s="8"/>
      <c r="I262" s="8"/>
      <c r="J262" s="8"/>
      <c r="K262" s="8"/>
      <c r="L262" s="8"/>
      <c r="M262" s="8"/>
      <c r="N262" s="8"/>
      <c r="O262" s="8"/>
      <c r="P262" s="8"/>
      <c r="Q262" s="8"/>
      <c r="R262" s="8"/>
      <c r="S262" s="8"/>
      <c r="T262" s="8"/>
      <c r="U262" s="8"/>
      <c r="V262" s="8"/>
      <c r="W262" s="8"/>
      <c r="X262" s="8"/>
      <c r="Y262" s="8"/>
      <c r="Z262" s="8"/>
      <c r="AA262" s="8"/>
      <c r="AB262" s="8"/>
      <c r="AC262" s="8"/>
      <c r="IW262" s="9"/>
      <c r="IX262" s="10"/>
    </row>
    <row r="263" spans="1:258" s="7" customFormat="1" thickBot="1" x14ac:dyDescent="0.25">
      <c r="A263" s="28"/>
      <c r="B263" s="29" t="s">
        <v>440</v>
      </c>
      <c r="C263" s="30"/>
      <c r="D263" s="31"/>
      <c r="E263" s="33">
        <v>0</v>
      </c>
      <c r="F263" s="32">
        <f>(F262*E263)</f>
        <v>0</v>
      </c>
      <c r="G263" s="8"/>
      <c r="H263" s="8"/>
      <c r="I263" s="8"/>
      <c r="J263" s="8"/>
      <c r="K263" s="8"/>
      <c r="L263" s="8"/>
      <c r="M263" s="8"/>
      <c r="N263" s="8"/>
      <c r="O263" s="8"/>
      <c r="P263" s="8"/>
      <c r="Q263" s="8"/>
      <c r="R263" s="8"/>
      <c r="S263" s="8"/>
      <c r="T263" s="8"/>
      <c r="U263" s="8"/>
      <c r="V263" s="8"/>
      <c r="W263" s="8"/>
      <c r="X263" s="8"/>
      <c r="Y263" s="8"/>
      <c r="Z263" s="8"/>
      <c r="AA263" s="8"/>
      <c r="AB263" s="8"/>
      <c r="AC263" s="8"/>
      <c r="IW263" s="9"/>
      <c r="IX263" s="10"/>
    </row>
    <row r="264" spans="1:258" s="7" customFormat="1" thickBot="1" x14ac:dyDescent="0.25">
      <c r="A264" s="34"/>
      <c r="B264" s="29" t="s">
        <v>441</v>
      </c>
      <c r="C264" s="30"/>
      <c r="D264" s="31"/>
      <c r="E264" s="31"/>
      <c r="F264" s="32">
        <f>(F262-F263)</f>
        <v>0</v>
      </c>
      <c r="G264" s="8"/>
      <c r="H264" s="8"/>
      <c r="I264" s="8"/>
      <c r="J264" s="8"/>
      <c r="K264" s="8"/>
      <c r="L264" s="8"/>
      <c r="M264" s="8"/>
      <c r="N264" s="8"/>
      <c r="O264" s="8"/>
      <c r="P264" s="8"/>
      <c r="Q264" s="8"/>
      <c r="R264" s="8"/>
      <c r="S264" s="8"/>
      <c r="T264" s="8"/>
      <c r="U264" s="8"/>
      <c r="V264" s="8"/>
      <c r="W264" s="8"/>
      <c r="X264" s="8"/>
      <c r="Y264" s="8"/>
      <c r="Z264" s="8"/>
      <c r="AA264" s="8"/>
      <c r="AB264" s="8"/>
      <c r="AC264" s="8"/>
      <c r="IW264" s="9"/>
      <c r="IX264" s="10"/>
    </row>
    <row r="265" spans="1:258" thickBot="1" x14ac:dyDescent="0.25">
      <c r="A265" s="23" t="s">
        <v>442</v>
      </c>
      <c r="B265" s="24" t="s">
        <v>443</v>
      </c>
      <c r="C265" s="24"/>
      <c r="D265" s="25"/>
      <c r="E265" s="25"/>
      <c r="F265" s="26"/>
    </row>
    <row r="266" spans="1:258" thickBot="1" x14ac:dyDescent="0.25">
      <c r="A266" s="27" t="s">
        <v>444</v>
      </c>
      <c r="B266" s="24" t="s">
        <v>445</v>
      </c>
      <c r="C266" s="24" t="s">
        <v>45</v>
      </c>
      <c r="D266" s="25">
        <v>5</v>
      </c>
      <c r="E266" s="76"/>
      <c r="F266" s="26">
        <f>E266*D266</f>
        <v>0</v>
      </c>
    </row>
    <row r="267" spans="1:258" s="7" customFormat="1" thickBot="1" x14ac:dyDescent="0.25">
      <c r="A267" s="28"/>
      <c r="B267" s="29" t="s">
        <v>446</v>
      </c>
      <c r="C267" s="30"/>
      <c r="D267" s="31"/>
      <c r="E267" s="31"/>
      <c r="F267" s="32">
        <f>SUM(F266:F266)</f>
        <v>0</v>
      </c>
      <c r="G267" s="8"/>
      <c r="H267" s="8"/>
      <c r="I267" s="8"/>
      <c r="J267" s="8"/>
      <c r="K267" s="8"/>
      <c r="L267" s="8"/>
      <c r="M267" s="8"/>
      <c r="N267" s="8"/>
      <c r="O267" s="8"/>
      <c r="P267" s="8"/>
      <c r="Q267" s="8"/>
      <c r="R267" s="8"/>
      <c r="S267" s="8"/>
      <c r="T267" s="8"/>
      <c r="U267" s="8"/>
      <c r="V267" s="8"/>
      <c r="W267" s="8"/>
      <c r="X267" s="8"/>
      <c r="Y267" s="8"/>
      <c r="Z267" s="8"/>
      <c r="AA267" s="8"/>
      <c r="AB267" s="8"/>
      <c r="AC267" s="8"/>
      <c r="IW267" s="9"/>
      <c r="IX267" s="10"/>
    </row>
    <row r="268" spans="1:258" s="7" customFormat="1" thickBot="1" x14ac:dyDescent="0.25">
      <c r="A268" s="28"/>
      <c r="B268" s="29" t="s">
        <v>447</v>
      </c>
      <c r="C268" s="30"/>
      <c r="D268" s="31"/>
      <c r="E268" s="33">
        <v>0</v>
      </c>
      <c r="F268" s="32">
        <f>(F267*E268)</f>
        <v>0</v>
      </c>
      <c r="G268" s="8"/>
      <c r="H268" s="8"/>
      <c r="I268" s="8"/>
      <c r="J268" s="8"/>
      <c r="K268" s="8"/>
      <c r="L268" s="8"/>
      <c r="M268" s="8"/>
      <c r="N268" s="8"/>
      <c r="O268" s="8"/>
      <c r="P268" s="8"/>
      <c r="Q268" s="8"/>
      <c r="R268" s="8"/>
      <c r="S268" s="8"/>
      <c r="T268" s="8"/>
      <c r="U268" s="8"/>
      <c r="V268" s="8"/>
      <c r="W268" s="8"/>
      <c r="X268" s="8"/>
      <c r="Y268" s="8"/>
      <c r="Z268" s="8"/>
      <c r="AA268" s="8"/>
      <c r="AB268" s="8"/>
      <c r="AC268" s="8"/>
      <c r="IW268" s="9"/>
      <c r="IX268" s="10"/>
    </row>
    <row r="269" spans="1:258" s="7" customFormat="1" thickBot="1" x14ac:dyDescent="0.25">
      <c r="A269" s="34"/>
      <c r="B269" s="29" t="s">
        <v>448</v>
      </c>
      <c r="C269" s="30"/>
      <c r="D269" s="31"/>
      <c r="E269" s="31"/>
      <c r="F269" s="32">
        <f>(F267-F268)</f>
        <v>0</v>
      </c>
      <c r="G269" s="8"/>
      <c r="H269" s="8"/>
      <c r="I269" s="8"/>
      <c r="J269" s="8"/>
      <c r="K269" s="8"/>
      <c r="L269" s="8"/>
      <c r="M269" s="8"/>
      <c r="N269" s="8"/>
      <c r="O269" s="8"/>
      <c r="P269" s="8"/>
      <c r="Q269" s="8"/>
      <c r="R269" s="8"/>
      <c r="S269" s="8"/>
      <c r="T269" s="8"/>
      <c r="U269" s="8"/>
      <c r="V269" s="8"/>
      <c r="W269" s="8"/>
      <c r="X269" s="8"/>
      <c r="Y269" s="8"/>
      <c r="Z269" s="8"/>
      <c r="AA269" s="8"/>
      <c r="AB269" s="8"/>
      <c r="AC269" s="8"/>
      <c r="IW269" s="9"/>
      <c r="IX269" s="10"/>
    </row>
    <row r="270" spans="1:258" s="7" customFormat="1" thickBot="1" x14ac:dyDescent="0.25">
      <c r="A270" s="28"/>
      <c r="B270" s="35" t="s">
        <v>449</v>
      </c>
      <c r="C270" s="30"/>
      <c r="D270" s="31"/>
      <c r="E270" s="31"/>
      <c r="F270" s="32">
        <f>SUM(F259,F264,F269)</f>
        <v>0</v>
      </c>
      <c r="G270" s="8"/>
      <c r="H270" s="8"/>
      <c r="I270" s="8"/>
      <c r="J270" s="8"/>
      <c r="K270" s="8"/>
      <c r="L270" s="8"/>
      <c r="M270" s="8"/>
      <c r="N270" s="8"/>
      <c r="O270" s="8"/>
      <c r="P270" s="8"/>
      <c r="Q270" s="8"/>
      <c r="R270" s="8"/>
      <c r="S270" s="8"/>
      <c r="T270" s="8"/>
      <c r="U270" s="8"/>
      <c r="V270" s="8"/>
      <c r="W270" s="8"/>
      <c r="X270" s="8"/>
      <c r="Y270" s="8"/>
      <c r="Z270" s="8"/>
      <c r="AA270" s="8"/>
      <c r="AB270" s="8"/>
      <c r="AC270" s="8"/>
      <c r="IW270" s="9"/>
      <c r="IX270" s="10"/>
    </row>
    <row r="271" spans="1:258" s="7" customFormat="1" thickBot="1" x14ac:dyDescent="0.25">
      <c r="A271" s="28"/>
      <c r="B271" s="35" t="s">
        <v>450</v>
      </c>
      <c r="C271" s="30"/>
      <c r="D271" s="31"/>
      <c r="E271" s="33">
        <v>0</v>
      </c>
      <c r="F271" s="32">
        <f>(F270*E271)</f>
        <v>0</v>
      </c>
      <c r="G271" s="8"/>
      <c r="H271" s="8"/>
      <c r="I271" s="8"/>
      <c r="J271" s="8"/>
      <c r="K271" s="8"/>
      <c r="L271" s="8"/>
      <c r="M271" s="8"/>
      <c r="N271" s="8"/>
      <c r="O271" s="8"/>
      <c r="P271" s="8"/>
      <c r="Q271" s="8"/>
      <c r="R271" s="8"/>
      <c r="S271" s="8"/>
      <c r="T271" s="8"/>
      <c r="U271" s="8"/>
      <c r="V271" s="8"/>
      <c r="W271" s="8"/>
      <c r="X271" s="8"/>
      <c r="Y271" s="8"/>
      <c r="Z271" s="8"/>
      <c r="AA271" s="8"/>
      <c r="AB271" s="8"/>
      <c r="AC271" s="8"/>
      <c r="IW271" s="9"/>
      <c r="IX271" s="10"/>
    </row>
    <row r="272" spans="1:258" s="7" customFormat="1" thickBot="1" x14ac:dyDescent="0.25">
      <c r="A272" s="34"/>
      <c r="B272" s="35" t="s">
        <v>451</v>
      </c>
      <c r="C272" s="30"/>
      <c r="D272" s="31"/>
      <c r="E272" s="31"/>
      <c r="F272" s="32">
        <f>(F270-F271)</f>
        <v>0</v>
      </c>
      <c r="G272" s="8"/>
      <c r="H272" s="8"/>
      <c r="I272" s="8"/>
      <c r="J272" s="8"/>
      <c r="K272" s="8"/>
      <c r="L272" s="8"/>
      <c r="M272" s="8"/>
      <c r="N272" s="8"/>
      <c r="O272" s="8"/>
      <c r="P272" s="8"/>
      <c r="Q272" s="8"/>
      <c r="R272" s="8"/>
      <c r="S272" s="8"/>
      <c r="T272" s="8"/>
      <c r="U272" s="8"/>
      <c r="V272" s="8"/>
      <c r="W272" s="8"/>
      <c r="X272" s="8"/>
      <c r="Y272" s="8"/>
      <c r="Z272" s="8"/>
      <c r="AA272" s="8"/>
      <c r="AB272" s="8"/>
      <c r="AC272" s="8"/>
      <c r="IW272" s="9"/>
      <c r="IX272" s="10"/>
    </row>
    <row r="273" spans="1:258" thickBot="1" x14ac:dyDescent="0.25">
      <c r="A273" s="23" t="s">
        <v>452</v>
      </c>
      <c r="B273" s="24" t="s">
        <v>453</v>
      </c>
      <c r="C273" s="24"/>
      <c r="D273" s="25"/>
      <c r="E273" s="25"/>
      <c r="F273" s="26"/>
    </row>
    <row r="274" spans="1:258" thickBot="1" x14ac:dyDescent="0.25">
      <c r="A274" s="23" t="s">
        <v>454</v>
      </c>
      <c r="B274" s="24" t="s">
        <v>455</v>
      </c>
      <c r="C274" s="24"/>
      <c r="D274" s="25"/>
      <c r="E274" s="25"/>
      <c r="F274" s="26"/>
    </row>
    <row r="275" spans="1:258" thickBot="1" x14ac:dyDescent="0.25">
      <c r="A275" s="27" t="s">
        <v>456</v>
      </c>
      <c r="B275" s="24" t="s">
        <v>457</v>
      </c>
      <c r="C275" s="24" t="s">
        <v>48</v>
      </c>
      <c r="D275" s="25">
        <v>1800</v>
      </c>
      <c r="E275" s="76"/>
      <c r="F275" s="26">
        <f>E275*D275</f>
        <v>0</v>
      </c>
    </row>
    <row r="276" spans="1:258" thickBot="1" x14ac:dyDescent="0.25">
      <c r="A276" s="27" t="s">
        <v>458</v>
      </c>
      <c r="B276" s="24" t="s">
        <v>459</v>
      </c>
      <c r="C276" s="24" t="s">
        <v>48</v>
      </c>
      <c r="D276" s="25">
        <v>1800</v>
      </c>
      <c r="E276" s="76"/>
      <c r="F276" s="26">
        <f>E276*D276</f>
        <v>0</v>
      </c>
    </row>
    <row r="277" spans="1:258" thickBot="1" x14ac:dyDescent="0.25">
      <c r="A277" s="27" t="s">
        <v>460</v>
      </c>
      <c r="B277" s="24" t="s">
        <v>273</v>
      </c>
      <c r="C277" s="24" t="s">
        <v>69</v>
      </c>
      <c r="D277" s="25">
        <v>450</v>
      </c>
      <c r="E277" s="76"/>
      <c r="F277" s="26">
        <f>E277*D277</f>
        <v>0</v>
      </c>
    </row>
    <row r="278" spans="1:258" s="7" customFormat="1" thickBot="1" x14ac:dyDescent="0.25">
      <c r="A278" s="28"/>
      <c r="B278" s="29" t="s">
        <v>461</v>
      </c>
      <c r="C278" s="30"/>
      <c r="D278" s="31"/>
      <c r="E278" s="31"/>
      <c r="F278" s="32">
        <f>SUM(F275:F277)</f>
        <v>0</v>
      </c>
      <c r="G278" s="8"/>
      <c r="H278" s="8"/>
      <c r="I278" s="8"/>
      <c r="J278" s="8"/>
      <c r="K278" s="8"/>
      <c r="L278" s="8"/>
      <c r="M278" s="8"/>
      <c r="N278" s="8"/>
      <c r="O278" s="8"/>
      <c r="P278" s="8"/>
      <c r="Q278" s="8"/>
      <c r="R278" s="8"/>
      <c r="S278" s="8"/>
      <c r="T278" s="8"/>
      <c r="U278" s="8"/>
      <c r="V278" s="8"/>
      <c r="W278" s="8"/>
      <c r="X278" s="8"/>
      <c r="Y278" s="8"/>
      <c r="Z278" s="8"/>
      <c r="AA278" s="8"/>
      <c r="AB278" s="8"/>
      <c r="AC278" s="8"/>
      <c r="IW278" s="9"/>
      <c r="IX278" s="10"/>
    </row>
    <row r="279" spans="1:258" s="7" customFormat="1" thickBot="1" x14ac:dyDescent="0.25">
      <c r="A279" s="28"/>
      <c r="B279" s="29" t="s">
        <v>462</v>
      </c>
      <c r="C279" s="30"/>
      <c r="D279" s="31"/>
      <c r="E279" s="33">
        <v>0</v>
      </c>
      <c r="F279" s="32">
        <f>(F278*E279)</f>
        <v>0</v>
      </c>
      <c r="G279" s="8"/>
      <c r="H279" s="8"/>
      <c r="I279" s="8"/>
      <c r="J279" s="8"/>
      <c r="K279" s="8"/>
      <c r="L279" s="8"/>
      <c r="M279" s="8"/>
      <c r="N279" s="8"/>
      <c r="O279" s="8"/>
      <c r="P279" s="8"/>
      <c r="Q279" s="8"/>
      <c r="R279" s="8"/>
      <c r="S279" s="8"/>
      <c r="T279" s="8"/>
      <c r="U279" s="8"/>
      <c r="V279" s="8"/>
      <c r="W279" s="8"/>
      <c r="X279" s="8"/>
      <c r="Y279" s="8"/>
      <c r="Z279" s="8"/>
      <c r="AA279" s="8"/>
      <c r="AB279" s="8"/>
      <c r="AC279" s="8"/>
      <c r="IW279" s="9"/>
      <c r="IX279" s="10"/>
    </row>
    <row r="280" spans="1:258" s="7" customFormat="1" thickBot="1" x14ac:dyDescent="0.25">
      <c r="A280" s="34"/>
      <c r="B280" s="29" t="s">
        <v>463</v>
      </c>
      <c r="C280" s="30"/>
      <c r="D280" s="31"/>
      <c r="E280" s="31"/>
      <c r="F280" s="32">
        <f>(F278-F279)</f>
        <v>0</v>
      </c>
      <c r="G280" s="8"/>
      <c r="H280" s="8"/>
      <c r="I280" s="8"/>
      <c r="J280" s="8"/>
      <c r="K280" s="8"/>
      <c r="L280" s="8"/>
      <c r="M280" s="8"/>
      <c r="N280" s="8"/>
      <c r="O280" s="8"/>
      <c r="P280" s="8"/>
      <c r="Q280" s="8"/>
      <c r="R280" s="8"/>
      <c r="S280" s="8"/>
      <c r="T280" s="8"/>
      <c r="U280" s="8"/>
      <c r="V280" s="8"/>
      <c r="W280" s="8"/>
      <c r="X280" s="8"/>
      <c r="Y280" s="8"/>
      <c r="Z280" s="8"/>
      <c r="AA280" s="8"/>
      <c r="AB280" s="8"/>
      <c r="AC280" s="8"/>
      <c r="IW280" s="9"/>
      <c r="IX280" s="10"/>
    </row>
    <row r="281" spans="1:258" s="7" customFormat="1" thickBot="1" x14ac:dyDescent="0.25">
      <c r="A281" s="28"/>
      <c r="B281" s="35" t="s">
        <v>464</v>
      </c>
      <c r="C281" s="30"/>
      <c r="D281" s="31"/>
      <c r="E281" s="31"/>
      <c r="F281" s="32">
        <f>SUM(F280)</f>
        <v>0</v>
      </c>
      <c r="G281" s="8"/>
      <c r="H281" s="8"/>
      <c r="I281" s="8"/>
      <c r="J281" s="8"/>
      <c r="K281" s="8"/>
      <c r="L281" s="8"/>
      <c r="M281" s="8"/>
      <c r="N281" s="8"/>
      <c r="O281" s="8"/>
      <c r="P281" s="8"/>
      <c r="Q281" s="8"/>
      <c r="R281" s="8"/>
      <c r="S281" s="8"/>
      <c r="T281" s="8"/>
      <c r="U281" s="8"/>
      <c r="V281" s="8"/>
      <c r="W281" s="8"/>
      <c r="X281" s="8"/>
      <c r="Y281" s="8"/>
      <c r="Z281" s="8"/>
      <c r="AA281" s="8"/>
      <c r="AB281" s="8"/>
      <c r="AC281" s="8"/>
      <c r="IW281" s="9"/>
      <c r="IX281" s="10"/>
    </row>
    <row r="282" spans="1:258" s="7" customFormat="1" thickBot="1" x14ac:dyDescent="0.25">
      <c r="A282" s="28"/>
      <c r="B282" s="35" t="s">
        <v>465</v>
      </c>
      <c r="C282" s="30"/>
      <c r="D282" s="31"/>
      <c r="E282" s="33">
        <v>0</v>
      </c>
      <c r="F282" s="32">
        <f>(F281*E282)</f>
        <v>0</v>
      </c>
      <c r="G282" s="8"/>
      <c r="H282" s="8"/>
      <c r="I282" s="8"/>
      <c r="J282" s="8"/>
      <c r="K282" s="8"/>
      <c r="L282" s="8"/>
      <c r="M282" s="8"/>
      <c r="N282" s="8"/>
      <c r="O282" s="8"/>
      <c r="P282" s="8"/>
      <c r="Q282" s="8"/>
      <c r="R282" s="8"/>
      <c r="S282" s="8"/>
      <c r="T282" s="8"/>
      <c r="U282" s="8"/>
      <c r="V282" s="8"/>
      <c r="W282" s="8"/>
      <c r="X282" s="8"/>
      <c r="Y282" s="8"/>
      <c r="Z282" s="8"/>
      <c r="AA282" s="8"/>
      <c r="AB282" s="8"/>
      <c r="AC282" s="8"/>
      <c r="IW282" s="9"/>
      <c r="IX282" s="10"/>
    </row>
    <row r="283" spans="1:258" s="7" customFormat="1" thickBot="1" x14ac:dyDescent="0.25">
      <c r="A283" s="34"/>
      <c r="B283" s="35" t="s">
        <v>466</v>
      </c>
      <c r="C283" s="30"/>
      <c r="D283" s="31"/>
      <c r="E283" s="31"/>
      <c r="F283" s="32">
        <f>(F281-F282)</f>
        <v>0</v>
      </c>
      <c r="G283" s="8"/>
      <c r="H283" s="8"/>
      <c r="I283" s="8"/>
      <c r="J283" s="8"/>
      <c r="K283" s="8"/>
      <c r="L283" s="8"/>
      <c r="M283" s="8"/>
      <c r="N283" s="8"/>
      <c r="O283" s="8"/>
      <c r="P283" s="8"/>
      <c r="Q283" s="8"/>
      <c r="R283" s="8"/>
      <c r="S283" s="8"/>
      <c r="T283" s="8"/>
      <c r="U283" s="8"/>
      <c r="V283" s="8"/>
      <c r="W283" s="8"/>
      <c r="X283" s="8"/>
      <c r="Y283" s="8"/>
      <c r="Z283" s="8"/>
      <c r="AA283" s="8"/>
      <c r="AB283" s="8"/>
      <c r="AC283" s="8"/>
      <c r="IW283" s="9"/>
      <c r="IX283" s="10"/>
    </row>
    <row r="284" spans="1:258" thickBot="1" x14ac:dyDescent="0.25">
      <c r="A284" s="23" t="s">
        <v>467</v>
      </c>
      <c r="B284" s="24" t="s">
        <v>468</v>
      </c>
      <c r="C284" s="24"/>
      <c r="D284" s="25"/>
      <c r="E284" s="25"/>
      <c r="F284" s="26"/>
    </row>
    <row r="285" spans="1:258" thickBot="1" x14ac:dyDescent="0.25">
      <c r="A285" s="23" t="s">
        <v>469</v>
      </c>
      <c r="B285" s="24" t="s">
        <v>470</v>
      </c>
      <c r="C285" s="24"/>
      <c r="D285" s="25"/>
      <c r="E285" s="25"/>
      <c r="F285" s="26"/>
    </row>
    <row r="286" spans="1:258" thickBot="1" x14ac:dyDescent="0.25">
      <c r="A286" s="27" t="s">
        <v>471</v>
      </c>
      <c r="B286" s="24" t="s">
        <v>472</v>
      </c>
      <c r="C286" s="24" t="s">
        <v>45</v>
      </c>
      <c r="D286" s="25">
        <v>10</v>
      </c>
      <c r="E286" s="76"/>
      <c r="F286" s="26">
        <f>E286*D286</f>
        <v>0</v>
      </c>
    </row>
    <row r="287" spans="1:258" s="7" customFormat="1" thickBot="1" x14ac:dyDescent="0.25">
      <c r="A287" s="28"/>
      <c r="B287" s="29" t="s">
        <v>473</v>
      </c>
      <c r="C287" s="30"/>
      <c r="D287" s="31"/>
      <c r="E287" s="31"/>
      <c r="F287" s="32">
        <f>SUM(F286:F286)</f>
        <v>0</v>
      </c>
      <c r="G287" s="8"/>
      <c r="H287" s="8"/>
      <c r="I287" s="8"/>
      <c r="J287" s="8"/>
      <c r="K287" s="8"/>
      <c r="L287" s="8"/>
      <c r="M287" s="8"/>
      <c r="N287" s="8"/>
      <c r="O287" s="8"/>
      <c r="P287" s="8"/>
      <c r="Q287" s="8"/>
      <c r="R287" s="8"/>
      <c r="S287" s="8"/>
      <c r="T287" s="8"/>
      <c r="U287" s="8"/>
      <c r="V287" s="8"/>
      <c r="W287" s="8"/>
      <c r="X287" s="8"/>
      <c r="Y287" s="8"/>
      <c r="Z287" s="8"/>
      <c r="AA287" s="8"/>
      <c r="AB287" s="8"/>
      <c r="AC287" s="8"/>
      <c r="IW287" s="9"/>
      <c r="IX287" s="10"/>
    </row>
    <row r="288" spans="1:258" s="7" customFormat="1" thickBot="1" x14ac:dyDescent="0.25">
      <c r="A288" s="28"/>
      <c r="B288" s="29" t="s">
        <v>474</v>
      </c>
      <c r="C288" s="30"/>
      <c r="D288" s="31"/>
      <c r="E288" s="33">
        <v>0</v>
      </c>
      <c r="F288" s="32">
        <f>(F287*E288)</f>
        <v>0</v>
      </c>
      <c r="G288" s="8"/>
      <c r="H288" s="8"/>
      <c r="I288" s="8"/>
      <c r="J288" s="8"/>
      <c r="K288" s="8"/>
      <c r="L288" s="8"/>
      <c r="M288" s="8"/>
      <c r="N288" s="8"/>
      <c r="O288" s="8"/>
      <c r="P288" s="8"/>
      <c r="Q288" s="8"/>
      <c r="R288" s="8"/>
      <c r="S288" s="8"/>
      <c r="T288" s="8"/>
      <c r="U288" s="8"/>
      <c r="V288" s="8"/>
      <c r="W288" s="8"/>
      <c r="X288" s="8"/>
      <c r="Y288" s="8"/>
      <c r="Z288" s="8"/>
      <c r="AA288" s="8"/>
      <c r="AB288" s="8"/>
      <c r="AC288" s="8"/>
      <c r="IW288" s="9"/>
      <c r="IX288" s="10"/>
    </row>
    <row r="289" spans="1:258" s="7" customFormat="1" thickBot="1" x14ac:dyDescent="0.25">
      <c r="A289" s="34"/>
      <c r="B289" s="29" t="s">
        <v>475</v>
      </c>
      <c r="C289" s="30"/>
      <c r="D289" s="31"/>
      <c r="E289" s="31"/>
      <c r="F289" s="32">
        <f>(F287-F288)</f>
        <v>0</v>
      </c>
      <c r="G289" s="8"/>
      <c r="H289" s="8"/>
      <c r="I289" s="8"/>
      <c r="J289" s="8"/>
      <c r="K289" s="8"/>
      <c r="L289" s="8"/>
      <c r="M289" s="8"/>
      <c r="N289" s="8"/>
      <c r="O289" s="8"/>
      <c r="P289" s="8"/>
      <c r="Q289" s="8"/>
      <c r="R289" s="8"/>
      <c r="S289" s="8"/>
      <c r="T289" s="8"/>
      <c r="U289" s="8"/>
      <c r="V289" s="8"/>
      <c r="W289" s="8"/>
      <c r="X289" s="8"/>
      <c r="Y289" s="8"/>
      <c r="Z289" s="8"/>
      <c r="AA289" s="8"/>
      <c r="AB289" s="8"/>
      <c r="AC289" s="8"/>
      <c r="IW289" s="9"/>
      <c r="IX289" s="10"/>
    </row>
    <row r="290" spans="1:258" thickBot="1" x14ac:dyDescent="0.25">
      <c r="A290" s="23" t="s">
        <v>476</v>
      </c>
      <c r="B290" s="24" t="s">
        <v>12</v>
      </c>
      <c r="C290" s="24"/>
      <c r="D290" s="25"/>
      <c r="E290" s="25"/>
      <c r="F290" s="26"/>
    </row>
    <row r="291" spans="1:258" ht="36.75" thickBot="1" x14ac:dyDescent="0.25">
      <c r="A291" s="27" t="s">
        <v>477</v>
      </c>
      <c r="B291" s="24" t="s">
        <v>478</v>
      </c>
      <c r="C291" s="24" t="s">
        <v>45</v>
      </c>
      <c r="D291" s="25">
        <v>1</v>
      </c>
      <c r="E291" s="76"/>
      <c r="F291" s="26">
        <f>E291*D291</f>
        <v>0</v>
      </c>
    </row>
    <row r="292" spans="1:258" ht="48.75" thickBot="1" x14ac:dyDescent="0.25">
      <c r="A292" s="27" t="s">
        <v>479</v>
      </c>
      <c r="B292" s="24" t="s">
        <v>480</v>
      </c>
      <c r="C292" s="24" t="s">
        <v>17</v>
      </c>
      <c r="D292" s="25">
        <v>20</v>
      </c>
      <c r="E292" s="76"/>
      <c r="F292" s="26">
        <f>E292*D292</f>
        <v>0</v>
      </c>
    </row>
    <row r="293" spans="1:258" s="7" customFormat="1" thickBot="1" x14ac:dyDescent="0.25">
      <c r="A293" s="28"/>
      <c r="B293" s="29" t="s">
        <v>481</v>
      </c>
      <c r="C293" s="30"/>
      <c r="D293" s="31"/>
      <c r="E293" s="31"/>
      <c r="F293" s="32">
        <f>SUM(F291:F292)</f>
        <v>0</v>
      </c>
      <c r="G293" s="8"/>
      <c r="H293" s="8"/>
      <c r="I293" s="8"/>
      <c r="J293" s="8"/>
      <c r="K293" s="8"/>
      <c r="L293" s="8"/>
      <c r="M293" s="8"/>
      <c r="N293" s="8"/>
      <c r="O293" s="8"/>
      <c r="P293" s="8"/>
      <c r="Q293" s="8"/>
      <c r="R293" s="8"/>
      <c r="S293" s="8"/>
      <c r="T293" s="8"/>
      <c r="U293" s="8"/>
      <c r="V293" s="8"/>
      <c r="W293" s="8"/>
      <c r="X293" s="8"/>
      <c r="Y293" s="8"/>
      <c r="Z293" s="8"/>
      <c r="AA293" s="8"/>
      <c r="AB293" s="8"/>
      <c r="AC293" s="8"/>
      <c r="IW293" s="9"/>
      <c r="IX293" s="10"/>
    </row>
    <row r="294" spans="1:258" s="7" customFormat="1" thickBot="1" x14ac:dyDescent="0.25">
      <c r="A294" s="28"/>
      <c r="B294" s="29" t="s">
        <v>482</v>
      </c>
      <c r="C294" s="30"/>
      <c r="D294" s="31"/>
      <c r="E294" s="33">
        <v>0</v>
      </c>
      <c r="F294" s="32">
        <f>(F293*E294)</f>
        <v>0</v>
      </c>
      <c r="G294" s="8"/>
      <c r="H294" s="8"/>
      <c r="I294" s="8"/>
      <c r="J294" s="8"/>
      <c r="K294" s="8"/>
      <c r="L294" s="8"/>
      <c r="M294" s="8"/>
      <c r="N294" s="8"/>
      <c r="O294" s="8"/>
      <c r="P294" s="8"/>
      <c r="Q294" s="8"/>
      <c r="R294" s="8"/>
      <c r="S294" s="8"/>
      <c r="T294" s="8"/>
      <c r="U294" s="8"/>
      <c r="V294" s="8"/>
      <c r="W294" s="8"/>
      <c r="X294" s="8"/>
      <c r="Y294" s="8"/>
      <c r="Z294" s="8"/>
      <c r="AA294" s="8"/>
      <c r="AB294" s="8"/>
      <c r="AC294" s="8"/>
      <c r="IW294" s="9"/>
      <c r="IX294" s="10"/>
    </row>
    <row r="295" spans="1:258" s="7" customFormat="1" thickBot="1" x14ac:dyDescent="0.25">
      <c r="A295" s="34"/>
      <c r="B295" s="29" t="s">
        <v>483</v>
      </c>
      <c r="C295" s="30"/>
      <c r="D295" s="31"/>
      <c r="E295" s="31"/>
      <c r="F295" s="32">
        <f>(F293-F294)</f>
        <v>0</v>
      </c>
      <c r="G295" s="8"/>
      <c r="H295" s="8"/>
      <c r="I295" s="8"/>
      <c r="J295" s="8"/>
      <c r="K295" s="8"/>
      <c r="L295" s="8"/>
      <c r="M295" s="8"/>
      <c r="N295" s="8"/>
      <c r="O295" s="8"/>
      <c r="P295" s="8"/>
      <c r="Q295" s="8"/>
      <c r="R295" s="8"/>
      <c r="S295" s="8"/>
      <c r="T295" s="8"/>
      <c r="U295" s="8"/>
      <c r="V295" s="8"/>
      <c r="W295" s="8"/>
      <c r="X295" s="8"/>
      <c r="Y295" s="8"/>
      <c r="Z295" s="8"/>
      <c r="AA295" s="8"/>
      <c r="AB295" s="8"/>
      <c r="AC295" s="8"/>
      <c r="IW295" s="9"/>
      <c r="IX295" s="10"/>
    </row>
    <row r="296" spans="1:258" s="7" customFormat="1" thickBot="1" x14ac:dyDescent="0.25">
      <c r="A296" s="28"/>
      <c r="B296" s="35" t="s">
        <v>484</v>
      </c>
      <c r="C296" s="30"/>
      <c r="D296" s="31"/>
      <c r="E296" s="31"/>
      <c r="F296" s="32">
        <f>SUM(F289,F295)</f>
        <v>0</v>
      </c>
      <c r="G296" s="8"/>
      <c r="H296" s="8"/>
      <c r="I296" s="8"/>
      <c r="J296" s="8"/>
      <c r="K296" s="8"/>
      <c r="L296" s="8"/>
      <c r="M296" s="8"/>
      <c r="N296" s="8"/>
      <c r="O296" s="8"/>
      <c r="P296" s="8"/>
      <c r="Q296" s="8"/>
      <c r="R296" s="8"/>
      <c r="S296" s="8"/>
      <c r="T296" s="8"/>
      <c r="U296" s="8"/>
      <c r="V296" s="8"/>
      <c r="W296" s="8"/>
      <c r="X296" s="8"/>
      <c r="Y296" s="8"/>
      <c r="Z296" s="8"/>
      <c r="AA296" s="8"/>
      <c r="AB296" s="8"/>
      <c r="AC296" s="8"/>
      <c r="IW296" s="9"/>
      <c r="IX296" s="10"/>
    </row>
    <row r="297" spans="1:258" s="7" customFormat="1" thickBot="1" x14ac:dyDescent="0.25">
      <c r="A297" s="28"/>
      <c r="B297" s="35" t="s">
        <v>485</v>
      </c>
      <c r="C297" s="30"/>
      <c r="D297" s="31"/>
      <c r="E297" s="33">
        <v>0</v>
      </c>
      <c r="F297" s="32">
        <f>(F296*E297)</f>
        <v>0</v>
      </c>
      <c r="G297" s="8"/>
      <c r="H297" s="8"/>
      <c r="I297" s="8"/>
      <c r="J297" s="8"/>
      <c r="K297" s="8"/>
      <c r="L297" s="8"/>
      <c r="M297" s="8"/>
      <c r="N297" s="8"/>
      <c r="O297" s="8"/>
      <c r="P297" s="8"/>
      <c r="Q297" s="8"/>
      <c r="R297" s="8"/>
      <c r="S297" s="8"/>
      <c r="T297" s="8"/>
      <c r="U297" s="8"/>
      <c r="V297" s="8"/>
      <c r="W297" s="8"/>
      <c r="X297" s="8"/>
      <c r="Y297" s="8"/>
      <c r="Z297" s="8"/>
      <c r="AA297" s="8"/>
      <c r="AB297" s="8"/>
      <c r="AC297" s="8"/>
      <c r="IW297" s="9"/>
      <c r="IX297" s="10"/>
    </row>
    <row r="298" spans="1:258" s="7" customFormat="1" thickBot="1" x14ac:dyDescent="0.25">
      <c r="A298" s="34"/>
      <c r="B298" s="35" t="s">
        <v>486</v>
      </c>
      <c r="C298" s="30"/>
      <c r="D298" s="31"/>
      <c r="E298" s="31"/>
      <c r="F298" s="32">
        <f>(F296-F297)</f>
        <v>0</v>
      </c>
      <c r="G298" s="8"/>
      <c r="H298" s="8"/>
      <c r="I298" s="8"/>
      <c r="J298" s="8"/>
      <c r="K298" s="8"/>
      <c r="L298" s="8"/>
      <c r="M298" s="8"/>
      <c r="N298" s="8"/>
      <c r="O298" s="8"/>
      <c r="P298" s="8"/>
      <c r="Q298" s="8"/>
      <c r="R298" s="8"/>
      <c r="S298" s="8"/>
      <c r="T298" s="8"/>
      <c r="U298" s="8"/>
      <c r="V298" s="8"/>
      <c r="W298" s="8"/>
      <c r="X298" s="8"/>
      <c r="Y298" s="8"/>
      <c r="Z298" s="8"/>
      <c r="AA298" s="8"/>
      <c r="AB298" s="8"/>
      <c r="AC298" s="8"/>
      <c r="IW298" s="9"/>
      <c r="IX298" s="10"/>
    </row>
    <row r="299" spans="1:258" s="7" customFormat="1" thickBot="1" x14ac:dyDescent="0.25">
      <c r="A299" s="28"/>
      <c r="B299" s="36" t="s">
        <v>487</v>
      </c>
      <c r="C299" s="30"/>
      <c r="D299" s="31"/>
      <c r="E299" s="31"/>
      <c r="F299" s="32">
        <f>SUM(F233,F252,F272,F283,F298)</f>
        <v>0</v>
      </c>
      <c r="G299" s="8"/>
      <c r="H299" s="8"/>
      <c r="I299" s="8"/>
      <c r="J299" s="8"/>
      <c r="K299" s="8"/>
      <c r="L299" s="8"/>
      <c r="M299" s="8"/>
      <c r="N299" s="8"/>
      <c r="O299" s="8"/>
      <c r="P299" s="8"/>
      <c r="Q299" s="8"/>
      <c r="R299" s="8"/>
      <c r="S299" s="8"/>
      <c r="T299" s="8"/>
      <c r="U299" s="8"/>
      <c r="V299" s="8"/>
      <c r="W299" s="8"/>
      <c r="X299" s="8"/>
      <c r="Y299" s="8"/>
      <c r="Z299" s="8"/>
      <c r="AA299" s="8"/>
      <c r="AB299" s="8"/>
      <c r="AC299" s="8"/>
      <c r="IW299" s="9"/>
      <c r="IX299" s="10"/>
    </row>
    <row r="300" spans="1:258" s="7" customFormat="1" thickBot="1" x14ac:dyDescent="0.25">
      <c r="A300" s="28"/>
      <c r="B300" s="36" t="s">
        <v>488</v>
      </c>
      <c r="C300" s="30"/>
      <c r="D300" s="31"/>
      <c r="E300" s="33">
        <v>0</v>
      </c>
      <c r="F300" s="32">
        <f>(F299*E300)</f>
        <v>0</v>
      </c>
      <c r="G300" s="8"/>
      <c r="H300" s="8"/>
      <c r="I300" s="8"/>
      <c r="J300" s="8"/>
      <c r="K300" s="8"/>
      <c r="L300" s="8"/>
      <c r="M300" s="8"/>
      <c r="N300" s="8"/>
      <c r="O300" s="8"/>
      <c r="P300" s="8"/>
      <c r="Q300" s="8"/>
      <c r="R300" s="8"/>
      <c r="S300" s="8"/>
      <c r="T300" s="8"/>
      <c r="U300" s="8"/>
      <c r="V300" s="8"/>
      <c r="W300" s="8"/>
      <c r="X300" s="8"/>
      <c r="Y300" s="8"/>
      <c r="Z300" s="8"/>
      <c r="AA300" s="8"/>
      <c r="AB300" s="8"/>
      <c r="AC300" s="8"/>
      <c r="IW300" s="9"/>
      <c r="IX300" s="10"/>
    </row>
    <row r="301" spans="1:258" s="7" customFormat="1" thickBot="1" x14ac:dyDescent="0.25">
      <c r="A301" s="34"/>
      <c r="B301" s="36" t="s">
        <v>489</v>
      </c>
      <c r="C301" s="30"/>
      <c r="D301" s="31"/>
      <c r="E301" s="31"/>
      <c r="F301" s="32">
        <f>(F299-F300)</f>
        <v>0</v>
      </c>
      <c r="G301" s="8"/>
      <c r="H301" s="8"/>
      <c r="I301" s="8"/>
      <c r="J301" s="8"/>
      <c r="K301" s="8"/>
      <c r="L301" s="8"/>
      <c r="M301" s="8"/>
      <c r="N301" s="8"/>
      <c r="O301" s="8"/>
      <c r="P301" s="8"/>
      <c r="Q301" s="8"/>
      <c r="R301" s="8"/>
      <c r="S301" s="8"/>
      <c r="T301" s="8"/>
      <c r="U301" s="8"/>
      <c r="V301" s="8"/>
      <c r="W301" s="8"/>
      <c r="X301" s="8"/>
      <c r="Y301" s="8"/>
      <c r="Z301" s="8"/>
      <c r="AA301" s="8"/>
      <c r="AB301" s="8"/>
      <c r="AC301" s="8"/>
      <c r="IW301" s="9"/>
      <c r="IX301" s="10"/>
    </row>
    <row r="302" spans="1:258" thickBot="1" x14ac:dyDescent="0.25">
      <c r="A302" s="37"/>
      <c r="B302" s="38"/>
      <c r="C302" s="38"/>
      <c r="D302" s="38"/>
      <c r="E302" s="38"/>
      <c r="F302" s="39"/>
    </row>
    <row r="303" spans="1:258" s="7" customFormat="1" thickBot="1" x14ac:dyDescent="0.25">
      <c r="A303" s="28"/>
      <c r="B303" s="30" t="s">
        <v>490</v>
      </c>
      <c r="C303" s="30"/>
      <c r="D303" s="31"/>
      <c r="E303" s="31"/>
      <c r="F303" s="32">
        <f>SUM(F122,F218,F301)</f>
        <v>2578927.7999999998</v>
      </c>
      <c r="G303" s="8"/>
      <c r="H303" s="8"/>
      <c r="I303" s="8"/>
      <c r="J303" s="8"/>
      <c r="K303" s="8"/>
      <c r="L303" s="8"/>
      <c r="M303" s="8"/>
      <c r="N303" s="8"/>
      <c r="O303" s="8"/>
      <c r="P303" s="8"/>
      <c r="Q303" s="8"/>
      <c r="R303" s="8"/>
      <c r="S303" s="8"/>
      <c r="T303" s="8"/>
      <c r="U303" s="8"/>
      <c r="V303" s="8"/>
      <c r="W303" s="8"/>
      <c r="X303" s="8"/>
      <c r="Y303" s="8"/>
      <c r="Z303" s="8"/>
      <c r="AA303" s="8"/>
      <c r="AB303" s="8"/>
      <c r="AC303" s="8"/>
      <c r="IW303" s="9"/>
      <c r="IX303" s="10"/>
    </row>
    <row r="304" spans="1:258" s="7" customFormat="1" thickBot="1" x14ac:dyDescent="0.25">
      <c r="A304" s="28"/>
      <c r="B304" s="30" t="s">
        <v>491</v>
      </c>
      <c r="C304" s="30"/>
      <c r="D304" s="31"/>
      <c r="E304" s="33">
        <v>0</v>
      </c>
      <c r="F304" s="32">
        <f>(F303*E304)</f>
        <v>0</v>
      </c>
      <c r="G304" s="8"/>
      <c r="H304" s="8"/>
      <c r="I304" s="8"/>
      <c r="J304" s="8"/>
      <c r="K304" s="8"/>
      <c r="L304" s="8"/>
      <c r="M304" s="8"/>
      <c r="N304" s="8"/>
      <c r="O304" s="8"/>
      <c r="P304" s="8"/>
      <c r="Q304" s="8"/>
      <c r="R304" s="8"/>
      <c r="S304" s="8"/>
      <c r="T304" s="8"/>
      <c r="U304" s="8"/>
      <c r="V304" s="8"/>
      <c r="W304" s="8"/>
      <c r="X304" s="8"/>
      <c r="Y304" s="8"/>
      <c r="Z304" s="8"/>
      <c r="AA304" s="8"/>
      <c r="AB304" s="8"/>
      <c r="AC304" s="8"/>
      <c r="IW304" s="9"/>
      <c r="IX304" s="10"/>
    </row>
    <row r="305" spans="1:258" s="7" customFormat="1" thickBot="1" x14ac:dyDescent="0.25">
      <c r="A305" s="34"/>
      <c r="B305" s="30" t="s">
        <v>492</v>
      </c>
      <c r="C305" s="30"/>
      <c r="D305" s="31"/>
      <c r="E305" s="31"/>
      <c r="F305" s="32">
        <f>(F303-F304)</f>
        <v>2578927.7999999998</v>
      </c>
      <c r="G305" s="8"/>
      <c r="H305" s="8"/>
      <c r="I305" s="8"/>
      <c r="J305" s="8"/>
      <c r="K305" s="8"/>
      <c r="L305" s="8"/>
      <c r="M305" s="8"/>
      <c r="N305" s="8"/>
      <c r="O305" s="8"/>
      <c r="P305" s="8"/>
      <c r="Q305" s="8"/>
      <c r="R305" s="8"/>
      <c r="S305" s="8"/>
      <c r="T305" s="8"/>
      <c r="U305" s="8"/>
      <c r="V305" s="8"/>
      <c r="W305" s="8"/>
      <c r="X305" s="8"/>
      <c r="Y305" s="8"/>
      <c r="Z305" s="8"/>
      <c r="AA305" s="8"/>
      <c r="AB305" s="8"/>
      <c r="AC305" s="8"/>
      <c r="IW305" s="9"/>
      <c r="IX305" s="10"/>
    </row>
    <row r="306" spans="1:258" thickBot="1" x14ac:dyDescent="0.25">
      <c r="A306" s="40" t="s">
        <v>493</v>
      </c>
      <c r="B306" s="41"/>
      <c r="C306" s="41"/>
      <c r="D306" s="42"/>
      <c r="E306" s="43">
        <v>0.17</v>
      </c>
      <c r="F306" s="32">
        <f>(F305*E306)</f>
        <v>438417.72600000002</v>
      </c>
    </row>
    <row r="307" spans="1:258" thickBot="1" x14ac:dyDescent="0.25">
      <c r="A307" s="37" t="s">
        <v>494</v>
      </c>
      <c r="B307" s="38"/>
      <c r="C307" s="38"/>
      <c r="D307" s="38"/>
      <c r="E307" s="39"/>
      <c r="F307" s="32">
        <f>(F305+F306)</f>
        <v>3017345.5259999996</v>
      </c>
    </row>
    <row r="308" spans="1:258" s="11" customFormat="1" thickBot="1" x14ac:dyDescent="0.25">
      <c r="A308" s="44"/>
      <c r="B308" s="45"/>
      <c r="C308" s="44"/>
      <c r="D308" s="46"/>
      <c r="E308" s="46"/>
      <c r="F308" s="47"/>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IW308" s="9"/>
      <c r="IX308" s="13"/>
    </row>
    <row r="309" spans="1:258" s="11" customFormat="1" thickBot="1" x14ac:dyDescent="0.25">
      <c r="A309" s="44"/>
      <c r="B309" s="45" t="s">
        <v>495</v>
      </c>
      <c r="C309" s="44"/>
      <c r="D309" s="46"/>
      <c r="E309" s="46"/>
      <c r="F309" s="47"/>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IW309" s="9"/>
      <c r="IX309" s="13"/>
    </row>
    <row r="310" spans="1:258" thickBot="1" x14ac:dyDescent="0.25">
      <c r="A310" s="48" t="s">
        <v>496</v>
      </c>
      <c r="B310" s="49"/>
      <c r="C310" s="50"/>
      <c r="D310" s="51">
        <f>F13</f>
        <v>0</v>
      </c>
      <c r="E310" s="51"/>
      <c r="F310" s="51"/>
    </row>
    <row r="311" spans="1:258" thickBot="1" x14ac:dyDescent="0.25">
      <c r="A311" s="48" t="s">
        <v>497</v>
      </c>
      <c r="B311" s="49"/>
      <c r="C311" s="50"/>
      <c r="D311" s="51">
        <f>F18</f>
        <v>0</v>
      </c>
      <c r="E311" s="51"/>
      <c r="F311" s="51"/>
    </row>
    <row r="312" spans="1:258" thickBot="1" x14ac:dyDescent="0.25">
      <c r="A312" s="52" t="s">
        <v>498</v>
      </c>
      <c r="B312" s="53"/>
      <c r="C312" s="54"/>
      <c r="D312" s="32"/>
      <c r="E312" s="51">
        <f>F21</f>
        <v>0</v>
      </c>
      <c r="F312" s="32"/>
    </row>
    <row r="313" spans="1:258" thickBot="1" x14ac:dyDescent="0.25">
      <c r="A313" s="48" t="s">
        <v>499</v>
      </c>
      <c r="B313" s="49"/>
      <c r="C313" s="50"/>
      <c r="D313" s="51">
        <f>F40</f>
        <v>0</v>
      </c>
      <c r="E313" s="51"/>
      <c r="F313" s="51"/>
    </row>
    <row r="314" spans="1:258" thickBot="1" x14ac:dyDescent="0.25">
      <c r="A314" s="48" t="s">
        <v>500</v>
      </c>
      <c r="B314" s="49"/>
      <c r="C314" s="50"/>
      <c r="D314" s="51">
        <f>F45</f>
        <v>0</v>
      </c>
      <c r="E314" s="51"/>
      <c r="F314" s="51"/>
    </row>
    <row r="315" spans="1:258" thickBot="1" x14ac:dyDescent="0.25">
      <c r="A315" s="48" t="s">
        <v>501</v>
      </c>
      <c r="B315" s="49"/>
      <c r="C315" s="50"/>
      <c r="D315" s="51">
        <f>F55</f>
        <v>0</v>
      </c>
      <c r="E315" s="51"/>
      <c r="F315" s="51"/>
    </row>
    <row r="316" spans="1:258" thickBot="1" x14ac:dyDescent="0.25">
      <c r="A316" s="48" t="s">
        <v>502</v>
      </c>
      <c r="B316" s="49"/>
      <c r="C316" s="50"/>
      <c r="D316" s="51">
        <f>F63</f>
        <v>0</v>
      </c>
      <c r="E316" s="51"/>
      <c r="F316" s="51"/>
    </row>
    <row r="317" spans="1:258" thickBot="1" x14ac:dyDescent="0.25">
      <c r="A317" s="48" t="s">
        <v>503</v>
      </c>
      <c r="B317" s="49"/>
      <c r="C317" s="50"/>
      <c r="D317" s="51">
        <f>F69</f>
        <v>0</v>
      </c>
      <c r="E317" s="51"/>
      <c r="F317" s="51"/>
    </row>
    <row r="318" spans="1:258" thickBot="1" x14ac:dyDescent="0.25">
      <c r="A318" s="48" t="s">
        <v>504</v>
      </c>
      <c r="B318" s="49"/>
      <c r="C318" s="50"/>
      <c r="D318" s="51">
        <f>F84</f>
        <v>0</v>
      </c>
      <c r="E318" s="51"/>
      <c r="F318" s="51"/>
    </row>
    <row r="319" spans="1:258" thickBot="1" x14ac:dyDescent="0.25">
      <c r="A319" s="52" t="s">
        <v>505</v>
      </c>
      <c r="B319" s="53"/>
      <c r="C319" s="54"/>
      <c r="D319" s="32"/>
      <c r="E319" s="51">
        <f>F87</f>
        <v>0</v>
      </c>
      <c r="F319" s="32"/>
    </row>
    <row r="320" spans="1:258" thickBot="1" x14ac:dyDescent="0.25">
      <c r="A320" s="48" t="s">
        <v>506</v>
      </c>
      <c r="B320" s="49"/>
      <c r="C320" s="50"/>
      <c r="D320" s="51">
        <f>F97</f>
        <v>0</v>
      </c>
      <c r="E320" s="51"/>
      <c r="F320" s="51"/>
    </row>
    <row r="321" spans="1:6" thickBot="1" x14ac:dyDescent="0.25">
      <c r="A321" s="48" t="s">
        <v>507</v>
      </c>
      <c r="B321" s="49"/>
      <c r="C321" s="50"/>
      <c r="D321" s="51">
        <f>F116</f>
        <v>2578927.7999999998</v>
      </c>
      <c r="E321" s="51"/>
      <c r="F321" s="51"/>
    </row>
    <row r="322" spans="1:6" thickBot="1" x14ac:dyDescent="0.25">
      <c r="A322" s="52" t="s">
        <v>508</v>
      </c>
      <c r="B322" s="53"/>
      <c r="C322" s="54"/>
      <c r="D322" s="32"/>
      <c r="E322" s="51">
        <f>F119</f>
        <v>2578927.7999999998</v>
      </c>
      <c r="F322" s="32"/>
    </row>
    <row r="323" spans="1:6" thickBot="1" x14ac:dyDescent="0.25">
      <c r="A323" s="55" t="s">
        <v>509</v>
      </c>
      <c r="B323" s="56"/>
      <c r="C323" s="57"/>
      <c r="D323" s="32"/>
      <c r="E323" s="32"/>
      <c r="F323" s="51">
        <f>F122</f>
        <v>2578927.7999999998</v>
      </c>
    </row>
    <row r="324" spans="1:6" thickBot="1" x14ac:dyDescent="0.25">
      <c r="A324" s="48" t="s">
        <v>510</v>
      </c>
      <c r="B324" s="49"/>
      <c r="C324" s="50"/>
      <c r="D324" s="51">
        <f>F164</f>
        <v>0</v>
      </c>
      <c r="E324" s="51"/>
      <c r="F324" s="51"/>
    </row>
    <row r="325" spans="1:6" thickBot="1" x14ac:dyDescent="0.25">
      <c r="A325" s="48" t="s">
        <v>511</v>
      </c>
      <c r="B325" s="49"/>
      <c r="C325" s="50"/>
      <c r="D325" s="51">
        <f>F186</f>
        <v>0</v>
      </c>
      <c r="E325" s="51"/>
      <c r="F325" s="51"/>
    </row>
    <row r="326" spans="1:6" thickBot="1" x14ac:dyDescent="0.25">
      <c r="A326" s="48" t="s">
        <v>512</v>
      </c>
      <c r="B326" s="49"/>
      <c r="C326" s="50"/>
      <c r="D326" s="51">
        <f>F196</f>
        <v>0</v>
      </c>
      <c r="E326" s="51"/>
      <c r="F326" s="51"/>
    </row>
    <row r="327" spans="1:6" thickBot="1" x14ac:dyDescent="0.25">
      <c r="A327" s="52" t="s">
        <v>513</v>
      </c>
      <c r="B327" s="53"/>
      <c r="C327" s="54"/>
      <c r="D327" s="32"/>
      <c r="E327" s="51">
        <f>F199</f>
        <v>0</v>
      </c>
      <c r="F327" s="32"/>
    </row>
    <row r="328" spans="1:6" thickBot="1" x14ac:dyDescent="0.25">
      <c r="A328" s="48" t="s">
        <v>514</v>
      </c>
      <c r="B328" s="49"/>
      <c r="C328" s="50"/>
      <c r="D328" s="51">
        <f>F212</f>
        <v>0</v>
      </c>
      <c r="E328" s="51"/>
      <c r="F328" s="51"/>
    </row>
    <row r="329" spans="1:6" thickBot="1" x14ac:dyDescent="0.25">
      <c r="A329" s="52" t="s">
        <v>515</v>
      </c>
      <c r="B329" s="53"/>
      <c r="C329" s="54"/>
      <c r="D329" s="32"/>
      <c r="E329" s="51">
        <f>F215</f>
        <v>0</v>
      </c>
      <c r="F329" s="32"/>
    </row>
    <row r="330" spans="1:6" thickBot="1" x14ac:dyDescent="0.25">
      <c r="A330" s="55" t="s">
        <v>516</v>
      </c>
      <c r="B330" s="56"/>
      <c r="C330" s="57"/>
      <c r="D330" s="32"/>
      <c r="E330" s="32"/>
      <c r="F330" s="51">
        <f>F218</f>
        <v>0</v>
      </c>
    </row>
    <row r="331" spans="1:6" thickBot="1" x14ac:dyDescent="0.25">
      <c r="A331" s="48" t="s">
        <v>517</v>
      </c>
      <c r="B331" s="49"/>
      <c r="C331" s="50"/>
      <c r="D331" s="51">
        <f>F230</f>
        <v>0</v>
      </c>
      <c r="E331" s="51"/>
      <c r="F331" s="51"/>
    </row>
    <row r="332" spans="1:6" thickBot="1" x14ac:dyDescent="0.25">
      <c r="A332" s="52" t="s">
        <v>518</v>
      </c>
      <c r="B332" s="53"/>
      <c r="C332" s="54"/>
      <c r="D332" s="32"/>
      <c r="E332" s="51">
        <f>F233</f>
        <v>0</v>
      </c>
      <c r="F332" s="32"/>
    </row>
    <row r="333" spans="1:6" thickBot="1" x14ac:dyDescent="0.25">
      <c r="A333" s="48" t="s">
        <v>519</v>
      </c>
      <c r="B333" s="49"/>
      <c r="C333" s="50"/>
      <c r="D333" s="51">
        <f>F239</f>
        <v>0</v>
      </c>
      <c r="E333" s="51"/>
      <c r="F333" s="51"/>
    </row>
    <row r="334" spans="1:6" thickBot="1" x14ac:dyDescent="0.25">
      <c r="A334" s="48" t="s">
        <v>520</v>
      </c>
      <c r="B334" s="49"/>
      <c r="C334" s="50"/>
      <c r="D334" s="51">
        <f>F244</f>
        <v>0</v>
      </c>
      <c r="E334" s="51"/>
      <c r="F334" s="51"/>
    </row>
    <row r="335" spans="1:6" thickBot="1" x14ac:dyDescent="0.25">
      <c r="A335" s="48" t="s">
        <v>521</v>
      </c>
      <c r="B335" s="49"/>
      <c r="C335" s="50"/>
      <c r="D335" s="51">
        <f>F249</f>
        <v>0</v>
      </c>
      <c r="E335" s="51"/>
      <c r="F335" s="51"/>
    </row>
    <row r="336" spans="1:6" thickBot="1" x14ac:dyDescent="0.25">
      <c r="A336" s="52" t="s">
        <v>522</v>
      </c>
      <c r="B336" s="53"/>
      <c r="C336" s="54"/>
      <c r="D336" s="32"/>
      <c r="E336" s="51">
        <f>F252</f>
        <v>0</v>
      </c>
      <c r="F336" s="32"/>
    </row>
    <row r="337" spans="1:7" thickBot="1" x14ac:dyDescent="0.25">
      <c r="A337" s="48" t="s">
        <v>523</v>
      </c>
      <c r="B337" s="49"/>
      <c r="C337" s="50"/>
      <c r="D337" s="51">
        <f>F259</f>
        <v>0</v>
      </c>
      <c r="E337" s="51"/>
      <c r="F337" s="51"/>
    </row>
    <row r="338" spans="1:7" thickBot="1" x14ac:dyDescent="0.25">
      <c r="A338" s="48" t="s">
        <v>524</v>
      </c>
      <c r="B338" s="49"/>
      <c r="C338" s="50"/>
      <c r="D338" s="51">
        <f>F264</f>
        <v>0</v>
      </c>
      <c r="E338" s="51"/>
      <c r="F338" s="51"/>
    </row>
    <row r="339" spans="1:7" thickBot="1" x14ac:dyDescent="0.25">
      <c r="A339" s="48" t="s">
        <v>525</v>
      </c>
      <c r="B339" s="49"/>
      <c r="C339" s="50"/>
      <c r="D339" s="51">
        <f>F269</f>
        <v>0</v>
      </c>
      <c r="E339" s="51"/>
      <c r="F339" s="51"/>
    </row>
    <row r="340" spans="1:7" thickBot="1" x14ac:dyDescent="0.25">
      <c r="A340" s="52" t="s">
        <v>526</v>
      </c>
      <c r="B340" s="53"/>
      <c r="C340" s="54"/>
      <c r="D340" s="32"/>
      <c r="E340" s="51">
        <f>F272</f>
        <v>0</v>
      </c>
      <c r="F340" s="32"/>
    </row>
    <row r="341" spans="1:7" thickBot="1" x14ac:dyDescent="0.25">
      <c r="A341" s="48" t="s">
        <v>527</v>
      </c>
      <c r="B341" s="49"/>
      <c r="C341" s="50"/>
      <c r="D341" s="51">
        <f>F280</f>
        <v>0</v>
      </c>
      <c r="E341" s="51"/>
      <c r="F341" s="51"/>
    </row>
    <row r="342" spans="1:7" thickBot="1" x14ac:dyDescent="0.25">
      <c r="A342" s="52" t="s">
        <v>528</v>
      </c>
      <c r="B342" s="53"/>
      <c r="C342" s="54"/>
      <c r="D342" s="32"/>
      <c r="E342" s="51">
        <f>F283</f>
        <v>0</v>
      </c>
      <c r="F342" s="32"/>
    </row>
    <row r="343" spans="1:7" thickBot="1" x14ac:dyDescent="0.25">
      <c r="A343" s="48" t="s">
        <v>529</v>
      </c>
      <c r="B343" s="49"/>
      <c r="C343" s="50"/>
      <c r="D343" s="51">
        <f>F289</f>
        <v>0</v>
      </c>
      <c r="E343" s="51"/>
      <c r="F343" s="51"/>
    </row>
    <row r="344" spans="1:7" thickBot="1" x14ac:dyDescent="0.25">
      <c r="A344" s="48" t="s">
        <v>530</v>
      </c>
      <c r="B344" s="49"/>
      <c r="C344" s="50"/>
      <c r="D344" s="51">
        <f>F295</f>
        <v>0</v>
      </c>
      <c r="E344" s="51"/>
      <c r="F344" s="51"/>
    </row>
    <row r="345" spans="1:7" thickBot="1" x14ac:dyDescent="0.25">
      <c r="A345" s="52" t="s">
        <v>531</v>
      </c>
      <c r="B345" s="53"/>
      <c r="C345" s="54"/>
      <c r="D345" s="32"/>
      <c r="E345" s="51">
        <f>F298</f>
        <v>0</v>
      </c>
      <c r="F345" s="32"/>
    </row>
    <row r="346" spans="1:7" thickBot="1" x14ac:dyDescent="0.25">
      <c r="A346" s="58" t="s">
        <v>532</v>
      </c>
      <c r="B346" s="59"/>
      <c r="C346" s="60"/>
      <c r="D346" s="32"/>
      <c r="E346" s="32"/>
      <c r="F346" s="51">
        <f>F301</f>
        <v>0</v>
      </c>
    </row>
    <row r="347" spans="1:7" ht="14.25" thickTop="1" thickBot="1" x14ac:dyDescent="0.25">
      <c r="A347" s="61" t="s">
        <v>533</v>
      </c>
      <c r="B347" s="62"/>
      <c r="C347" s="63"/>
      <c r="D347" s="64"/>
      <c r="E347" s="64"/>
      <c r="F347" s="64">
        <f>F305</f>
        <v>2578927.7999999998</v>
      </c>
    </row>
    <row r="348" spans="1:7" thickBot="1" x14ac:dyDescent="0.25">
      <c r="A348" s="65" t="s">
        <v>534</v>
      </c>
      <c r="B348" s="66"/>
      <c r="C348" s="67"/>
      <c r="D348" s="32"/>
      <c r="E348" s="32"/>
      <c r="F348" s="51">
        <f>F307</f>
        <v>3017345.5259999996</v>
      </c>
    </row>
    <row r="349" spans="1:7" thickBot="1" x14ac:dyDescent="0.25">
      <c r="A349" s="68"/>
      <c r="B349" s="68"/>
      <c r="C349" s="68"/>
      <c r="D349" s="69"/>
      <c r="E349" s="70"/>
      <c r="F349" s="70"/>
      <c r="G349" s="14"/>
    </row>
    <row r="350" spans="1:7" thickBot="1" x14ac:dyDescent="0.25">
      <c r="A350" s="71" t="s">
        <v>535</v>
      </c>
      <c r="B350" s="72"/>
      <c r="C350" s="72"/>
      <c r="D350" s="72"/>
      <c r="E350" s="72"/>
      <c r="F350" s="72"/>
    </row>
    <row r="351" spans="1:7" thickBot="1" x14ac:dyDescent="0.25">
      <c r="A351" s="68"/>
      <c r="B351" s="68"/>
      <c r="C351" s="68"/>
      <c r="D351" s="69"/>
      <c r="E351" s="70"/>
      <c r="F351" s="70"/>
      <c r="G351" s="14"/>
    </row>
    <row r="352" spans="1:7" thickBot="1" x14ac:dyDescent="0.25">
      <c r="A352" s="68"/>
      <c r="B352" s="68"/>
      <c r="C352" s="68"/>
      <c r="D352" s="69"/>
      <c r="E352" s="70"/>
      <c r="F352" s="70"/>
      <c r="G352" s="14"/>
    </row>
    <row r="353" spans="1:7" thickBot="1" x14ac:dyDescent="0.25">
      <c r="A353" s="71" t="s">
        <v>536</v>
      </c>
      <c r="B353" s="73"/>
      <c r="C353" s="73"/>
      <c r="D353" s="73"/>
      <c r="E353" s="73"/>
      <c r="F353" s="73"/>
    </row>
    <row r="354" spans="1:7" thickBot="1" x14ac:dyDescent="0.25">
      <c r="A354" s="68"/>
      <c r="B354" s="68"/>
      <c r="C354" s="68"/>
      <c r="D354" s="69"/>
      <c r="E354" s="70"/>
      <c r="F354" s="70"/>
      <c r="G354" s="14"/>
    </row>
    <row r="355" spans="1:7" thickBot="1" x14ac:dyDescent="0.25">
      <c r="A355" s="71" t="s">
        <v>537</v>
      </c>
      <c r="B355" s="74"/>
      <c r="C355" s="74"/>
      <c r="D355" s="74"/>
      <c r="E355" s="74"/>
      <c r="F355" s="74"/>
    </row>
  </sheetData>
  <sheetProtection algorithmName="SHA-512" hashValue="ZWO3LNtX08TxVhbUHI1LpSnNLxqcxAesseIGO2BN2HKiIUO8hUSQadNwS1KaDeNFdR1Wm2QA7ZJtnuD6XWGGIg==" saltValue="foyOrK5uVIE1xFFlCP21Pw==" spinCount="100000" sheet="1" objects="1" scenarios="1" selectLockedCells="1"/>
  <mergeCells count="47">
    <mergeCell ref="A347:C347"/>
    <mergeCell ref="A348:C348"/>
    <mergeCell ref="B350:F350"/>
    <mergeCell ref="B353:F353"/>
    <mergeCell ref="B355:F355"/>
    <mergeCell ref="A341:C341"/>
    <mergeCell ref="A342:C342"/>
    <mergeCell ref="A343:C343"/>
    <mergeCell ref="A344:C344"/>
    <mergeCell ref="A345:C345"/>
    <mergeCell ref="A346:C346"/>
    <mergeCell ref="A335:C335"/>
    <mergeCell ref="A336:C336"/>
    <mergeCell ref="A337:C337"/>
    <mergeCell ref="A338:C338"/>
    <mergeCell ref="A339:C339"/>
    <mergeCell ref="A340:C340"/>
    <mergeCell ref="A329:C329"/>
    <mergeCell ref="A330:C330"/>
    <mergeCell ref="A331:C331"/>
    <mergeCell ref="A332:C332"/>
    <mergeCell ref="A333:C333"/>
    <mergeCell ref="A334:C334"/>
    <mergeCell ref="A323:C323"/>
    <mergeCell ref="A324:C324"/>
    <mergeCell ref="A325:C325"/>
    <mergeCell ref="A326:C326"/>
    <mergeCell ref="A327:C327"/>
    <mergeCell ref="A328:C328"/>
    <mergeCell ref="A317:C317"/>
    <mergeCell ref="A318:C318"/>
    <mergeCell ref="A319:C319"/>
    <mergeCell ref="A320:C320"/>
    <mergeCell ref="A321:C321"/>
    <mergeCell ref="A322:C322"/>
    <mergeCell ref="A311:C311"/>
    <mergeCell ref="A312:C312"/>
    <mergeCell ref="A313:C313"/>
    <mergeCell ref="A314:C314"/>
    <mergeCell ref="A315:C315"/>
    <mergeCell ref="A316:C316"/>
    <mergeCell ref="C1:F1"/>
    <mergeCell ref="A2:F2"/>
    <mergeCell ref="A302:F302"/>
    <mergeCell ref="A306:D306"/>
    <mergeCell ref="A307:E307"/>
    <mergeCell ref="A310:C310"/>
  </mergeCells>
  <pageMargins left="0.75" right="0.75" top="0.24" bottom="0.94" header="0.16" footer="0.16"/>
  <pageSetup paperSize="9" orientation="portrait" horizontalDpi="4294967293" verticalDpi="4294967293"/>
  <headerFooter>
    <oddFooter>&amp;Cדף &amp;P  מתוך &amp;N&amp;Rחתימה:
           ----------------------------------</oddFooter>
  </headerFooter>
  <rowBreaks count="1" manualBreakCount="1">
    <brk id="369" max="5" man="1"/>
  </rowBreaks>
  <colBreaks count="1" manualBreakCount="1">
    <brk id="4" max="43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vt:i4>
      </vt:variant>
      <vt:variant>
        <vt:lpstr>טווחים בעלי שם</vt:lpstr>
      </vt:variant>
      <vt:variant>
        <vt:i4>3</vt:i4>
      </vt:variant>
    </vt:vector>
  </HeadingPairs>
  <TitlesOfParts>
    <vt:vector size="4" baseType="lpstr">
      <vt:lpstr>report_sources_19.12.2008_12-05</vt:lpstr>
      <vt:lpstr>tab</vt:lpstr>
      <vt:lpstr>'report_sources_19.12.2008_12-05'!WPrint_Area_W</vt:lpstr>
      <vt:lpstr>'report_sources_19.12.2008_12-05'!WPrint_TitlesW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Document</dc:title>
  <dc:creator>Osnat Nachmias</dc:creator>
  <cp:lastModifiedBy>Osnat Nachmias</cp:lastModifiedBy>
  <cp:lastPrinted>2008-12-20T16:40:53Z</cp:lastPrinted>
  <dcterms:created xsi:type="dcterms:W3CDTF">2008-12-19T10:08:48Z</dcterms:created>
  <dcterms:modified xsi:type="dcterms:W3CDTF">2023-11-09T13:39:30Z</dcterms:modified>
</cp:coreProperties>
</file>